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tables/table4.xml" ContentType="application/vnd.openxmlformats-officedocument.spreadsheetml.table+xml"/>
  <Override PartName="/xl/tables/table16.xml" ContentType="application/vnd.openxmlformats-officedocument.spreadsheetml.table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23.xml" ContentType="application/vnd.openxmlformats-officedocument.spreadsheetml.table+xml"/>
  <Override PartName="/xl/pivotTables/pivotTable4.xml" ContentType="application/vnd.openxmlformats-officedocument.spreadsheetml.pivotTab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tables/table12.xml" ContentType="application/vnd.openxmlformats-officedocument.spreadsheetml.table+xml"/>
  <Override PartName="/xl/tables/table21.xml" ContentType="application/vnd.openxmlformats-officedocument.spreadsheetml.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tables/table10.xml" ContentType="application/vnd.openxmlformats-officedocument.spreadsheetml.table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ables/table9.xml" ContentType="application/vnd.openxmlformats-officedocument.spreadsheetml.table+xml"/>
  <Default Extension="vml" ContentType="application/vnd.openxmlformats-officedocument.vmlDrawing"/>
  <Override PartName="/xl/comments1.xml" ContentType="application/vnd.openxmlformats-officedocument.spreadsheetml.comments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worksheets/sheet17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pivotTables/pivotTable5.xml" ContentType="application/vnd.openxmlformats-officedocument.spreadsheetml.pivotTable+xml"/>
  <Override PartName="/xl/tables/table24.xml" ContentType="application/vnd.openxmlformats-officedocument.spreadsheetml.table+xml"/>
  <Override PartName="/xl/worksheets/sheet14.xml" ContentType="application/vnd.openxmlformats-officedocument.spreadsheetml.worksheet+xml"/>
  <Override PartName="/xl/tables/table1.xml" ContentType="application/vnd.openxmlformats-officedocument.spreadsheetml.table+xml"/>
  <Override PartName="/xl/tables/table13.xml" ContentType="application/vnd.openxmlformats-officedocument.spreadsheetml.table+xml"/>
  <Override PartName="/xl/tables/table22.xml" ContentType="application/vnd.openxmlformats-officedocument.spreadsheetml.table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tables/table20.xml" ContentType="application/vnd.openxmlformats-officedocument.spreadsheetml.table+xml"/>
  <Override PartName="/xl/pivotTables/pivotTable1.xml" ContentType="application/vnd.openxmlformats-officedocument.spreadsheetml.pivotTable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3.xml" ContentType="application/vnd.openxmlformats-officedocument.spreadsheetml.pivotCacheDefinition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0" yWindow="0" windowWidth="20490" windowHeight="7755" activeTab="16"/>
  </bookViews>
  <sheets>
    <sheet name="Активы-данные" sheetId="11" r:id="rId1"/>
    <sheet name="Долги-данные" sheetId="25" r:id="rId2"/>
    <sheet name="Вх.поток-данные" sheetId="26" r:id="rId3"/>
    <sheet name="Исх.поток-данные" sheetId="20" r:id="rId4"/>
    <sheet name="Активы-свод" sheetId="27" r:id="rId5"/>
    <sheet name="Долги-свод" sheetId="28" r:id="rId6"/>
    <sheet name="Вх.поток-свод" sheetId="30" r:id="rId7"/>
    <sheet name="Исх.поток-свод" sheetId="31" r:id="rId8"/>
    <sheet name="Активы-переоценка валюты" sheetId="33" r:id="rId9"/>
    <sheet name="Долги-переоценка валюты" sheetId="34" r:id="rId10"/>
    <sheet name="Активы-доходность" sheetId="21" r:id="rId11"/>
    <sheet name="Долги-стоимость" sheetId="35" r:id="rId12"/>
    <sheet name="Активы-анализ" sheetId="22" r:id="rId13"/>
    <sheet name="Вх.поток-анализ" sheetId="37" r:id="rId14"/>
    <sheet name="Исх.поток-анализ" sheetId="24" r:id="rId15"/>
    <sheet name="Курсы валют" sheetId="32" r:id="rId16"/>
    <sheet name="СВОД" sheetId="29" r:id="rId17"/>
  </sheets>
  <definedNames>
    <definedName name="Slicer_ПланФакт">#N/A</definedName>
    <definedName name="АктивыВалюта" localSheetId="0">Таблица16[Валюта]</definedName>
    <definedName name="АктивыКомуПринадлежит" localSheetId="0">Таблица19[Кому принадлежит]</definedName>
    <definedName name="АктивыЛиквидность" localSheetId="0">Таблица18[Ликвидность]</definedName>
    <definedName name="АктивыОбъект">Таблица23[[#All],[Объект]]</definedName>
    <definedName name="АктивыСтрана">Таблица24[Страна]</definedName>
    <definedName name="АктивыХарактер" localSheetId="0">Таблица17[Характер]</definedName>
    <definedName name="ДоходыКатегория" localSheetId="2">Таблица13[Категория]</definedName>
    <definedName name="ДоходыПериодичность" localSheetId="2">'Вх.поток-данные'!$L$2:$L$6</definedName>
    <definedName name="ДоходыСубъект" localSheetId="2">Таблица15[Источник]</definedName>
    <definedName name="ДоходыХарактер" localSheetId="2">Таблица14[Характер]</definedName>
    <definedName name="Категория">'Исх.поток-данные'!$P$1</definedName>
    <definedName name="Курсы">Таблица5[#All]</definedName>
    <definedName name="ОбязательстваВалюта" localSheetId="0">Таблица20[Валюта]</definedName>
    <definedName name="ОбязательстваВалюта" localSheetId="1">Таблица20[Валюта]</definedName>
    <definedName name="ОбязательстваКомуПринадлежит" localSheetId="1">Таблица22[Кому принадлежит]</definedName>
    <definedName name="ОбязательстваСрочность" localSheetId="1">Таблица21[Срочность]</definedName>
    <definedName name="РасходыКатегория">Таблица11[Категория]</definedName>
    <definedName name="Статьи" localSheetId="2">#REF!</definedName>
    <definedName name="Статьи" localSheetId="1">#REF!</definedName>
    <definedName name="Статьи" localSheetId="3">#REF!</definedName>
    <definedName name="Статьи">#REF!</definedName>
    <definedName name="ТабКатегория" localSheetId="3">'Исх.поток-данные'!$P$2:$P$18</definedName>
    <definedName name="ТабНеобходимость" localSheetId="3">РасходыНеобходимость[Необходимость]</definedName>
    <definedName name="ТабОбъект" localSheetId="3">РасходыОбъект[Объект]</definedName>
    <definedName name="ТабПериодичность" localSheetId="3">РасходыПериодичность[Периодичность]</definedName>
    <definedName name="ТабХарактер" localSheetId="3">РасходыХарактер[Характер]</definedName>
    <definedName name="фыв">#REF!</definedName>
  </definedNames>
  <calcPr calcId="125725"/>
  <pivotCaches>
    <pivotCache cacheId="4" r:id="rId18"/>
    <pivotCache cacheId="5" r:id="rId19"/>
    <pivotCache cacheId="6" r:id="rId20"/>
    <pivotCache cacheId="7" r:id="rId21"/>
  </pivotCaches>
</workbook>
</file>

<file path=xl/calcChain.xml><?xml version="1.0" encoding="utf-8"?>
<calcChain xmlns="http://schemas.openxmlformats.org/spreadsheetml/2006/main">
  <c r="B15" i="29"/>
  <c r="G7" i="20"/>
  <c r="E7"/>
  <c r="B7"/>
  <c r="F5" i="26"/>
  <c r="B5"/>
  <c r="C2" i="29"/>
  <c r="B2"/>
  <c r="B18" l="1"/>
  <c r="C6"/>
  <c r="C5"/>
  <c r="C4"/>
  <c r="C3"/>
  <c r="C1"/>
  <c r="C8" l="1"/>
  <c r="C9"/>
  <c r="B17"/>
  <c r="B14"/>
  <c r="G6" i="20" l="1"/>
  <c r="E6"/>
  <c r="B6"/>
  <c r="G5"/>
  <c r="E5"/>
  <c r="B5"/>
  <c r="F4" i="26"/>
  <c r="B4"/>
  <c r="F3"/>
  <c r="B3"/>
  <c r="E4" i="25"/>
  <c r="E3"/>
  <c r="E4" i="11"/>
  <c r="E3"/>
  <c r="L10" i="34" l="1"/>
  <c r="K10"/>
  <c r="J10"/>
  <c r="I10"/>
  <c r="H10"/>
  <c r="G10"/>
  <c r="F10"/>
  <c r="E10"/>
  <c r="D10"/>
  <c r="L9"/>
  <c r="K9"/>
  <c r="J9"/>
  <c r="I9"/>
  <c r="H9"/>
  <c r="G9"/>
  <c r="F9"/>
  <c r="E9"/>
  <c r="D9"/>
  <c r="C10"/>
  <c r="C9"/>
  <c r="G4" i="20"/>
  <c r="E4"/>
  <c r="G3"/>
  <c r="E3"/>
  <c r="B2"/>
  <c r="B3"/>
  <c r="B4"/>
  <c r="E2"/>
  <c r="G2"/>
  <c r="B2" i="26"/>
  <c r="F2"/>
  <c r="E2" i="25"/>
  <c r="E2" i="11"/>
  <c r="L10" i="33" l="1"/>
  <c r="K10"/>
  <c r="J10"/>
  <c r="I10"/>
  <c r="H10"/>
  <c r="G10"/>
  <c r="F10"/>
  <c r="E10"/>
  <c r="D10"/>
  <c r="L9"/>
  <c r="L11" s="1"/>
  <c r="K9"/>
  <c r="K11" s="1"/>
  <c r="J9"/>
  <c r="J11" s="1"/>
  <c r="I9"/>
  <c r="I11" s="1"/>
  <c r="H9"/>
  <c r="H11" s="1"/>
  <c r="G9"/>
  <c r="F9"/>
  <c r="E9"/>
  <c r="D9"/>
  <c r="C10"/>
  <c r="C9"/>
  <c r="G11" l="1"/>
  <c r="E11"/>
  <c r="F11"/>
  <c r="D11"/>
  <c r="B5" i="29" l="1"/>
  <c r="A5"/>
  <c r="B4" i="21"/>
  <c r="H4" l="1"/>
  <c r="G4"/>
  <c r="F4"/>
  <c r="E4"/>
  <c r="D4"/>
  <c r="C4"/>
  <c r="J4" i="35" l="1"/>
  <c r="I4"/>
  <c r="H4"/>
  <c r="G4"/>
  <c r="F4"/>
  <c r="E4"/>
  <c r="D4"/>
  <c r="C4"/>
  <c r="B4"/>
  <c r="C11" i="34" l="1"/>
  <c r="D11"/>
  <c r="E11"/>
  <c r="F11"/>
  <c r="G11"/>
  <c r="H11"/>
  <c r="I11"/>
  <c r="J11"/>
  <c r="K11"/>
  <c r="L11"/>
  <c r="C11" i="33" l="1"/>
  <c r="B19" i="29" s="1"/>
  <c r="B11" l="1"/>
  <c r="B12" l="1"/>
  <c r="B6" l="1"/>
  <c r="B4"/>
  <c r="B3"/>
  <c r="B9" l="1"/>
  <c r="B8"/>
  <c r="B1"/>
  <c r="A4"/>
  <c r="A3"/>
  <c r="B13" l="1"/>
  <c r="B20"/>
  <c r="B16" l="1"/>
</calcChain>
</file>

<file path=xl/comments1.xml><?xml version="1.0" encoding="utf-8"?>
<comments xmlns="http://schemas.openxmlformats.org/spreadsheetml/2006/main">
  <authors>
    <author>Игорь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Игорь:</t>
        </r>
        <r>
          <rPr>
            <sz val="9"/>
            <color indexed="81"/>
            <rFont val="Tahoma"/>
            <family val="2"/>
            <charset val="204"/>
          </rPr>
          <t xml:space="preserve">
вести в реальном времени</t>
        </r>
      </text>
    </comment>
  </commentList>
</comments>
</file>

<file path=xl/sharedStrings.xml><?xml version="1.0" encoding="utf-8"?>
<sst xmlns="http://schemas.openxmlformats.org/spreadsheetml/2006/main" count="315" uniqueCount="143">
  <si>
    <t>Сумма</t>
  </si>
  <si>
    <t>Дата</t>
  </si>
  <si>
    <t>Валюта</t>
  </si>
  <si>
    <t>Название</t>
  </si>
  <si>
    <t>Стоимость в рублях</t>
  </si>
  <si>
    <t>Доходность (кол)</t>
  </si>
  <si>
    <t>общие</t>
  </si>
  <si>
    <t>разовые</t>
  </si>
  <si>
    <t>Периодичность</t>
  </si>
  <si>
    <t>месяц</t>
  </si>
  <si>
    <t>Необходимость</t>
  </si>
  <si>
    <t>высокая</t>
  </si>
  <si>
    <t>средняя</t>
  </si>
  <si>
    <t>низкая</t>
  </si>
  <si>
    <t>квартал</t>
  </si>
  <si>
    <t>благотворительность</t>
  </si>
  <si>
    <t>развлечения</t>
  </si>
  <si>
    <t>Кому принадлежит</t>
  </si>
  <si>
    <t>Ликвидность</t>
  </si>
  <si>
    <t>общее</t>
  </si>
  <si>
    <t>Названия строк</t>
  </si>
  <si>
    <t>Общий итог</t>
  </si>
  <si>
    <t>Месяц</t>
  </si>
  <si>
    <t>подарки</t>
  </si>
  <si>
    <t>Сумма в рублях</t>
  </si>
  <si>
    <t>Срочность</t>
  </si>
  <si>
    <t>долгосрочные</t>
  </si>
  <si>
    <t>среднесрочные</t>
  </si>
  <si>
    <t>краткосрочные</t>
  </si>
  <si>
    <t>текущие</t>
  </si>
  <si>
    <t>Дата погашения</t>
  </si>
  <si>
    <t>Стоимость (% годовых)</t>
  </si>
  <si>
    <t>год</t>
  </si>
  <si>
    <t>Активы</t>
  </si>
  <si>
    <t>Обязательства</t>
  </si>
  <si>
    <t>Доходы</t>
  </si>
  <si>
    <t>бизнес</t>
  </si>
  <si>
    <t>Расходы</t>
  </si>
  <si>
    <t>здоровье</t>
  </si>
  <si>
    <t>семья</t>
  </si>
  <si>
    <t>внешние</t>
  </si>
  <si>
    <t>дети</t>
  </si>
  <si>
    <t>налоги, штрафы</t>
  </si>
  <si>
    <t>Категория</t>
  </si>
  <si>
    <t>Объект</t>
  </si>
  <si>
    <t>Характер</t>
  </si>
  <si>
    <t>полугодие</t>
  </si>
  <si>
    <t>АКТИВЫ</t>
  </si>
  <si>
    <t>инвестиции</t>
  </si>
  <si>
    <t>погаш. долга</t>
  </si>
  <si>
    <t>2 месяца</t>
  </si>
  <si>
    <t>плата (%) по долгам</t>
  </si>
  <si>
    <t>погашение долга</t>
  </si>
  <si>
    <t>вложения в активы</t>
  </si>
  <si>
    <t xml:space="preserve">полугодие </t>
  </si>
  <si>
    <t>зарплата</t>
  </si>
  <si>
    <t>премия</t>
  </si>
  <si>
    <t>доход от бизнеса</t>
  </si>
  <si>
    <t>мат. помощь</t>
  </si>
  <si>
    <t>гос. субсидии</t>
  </si>
  <si>
    <t>% по вкладам</t>
  </si>
  <si>
    <t>разовый доход</t>
  </si>
  <si>
    <t>в долг</t>
  </si>
  <si>
    <t>возврат долга</t>
  </si>
  <si>
    <t>доход</t>
  </si>
  <si>
    <r>
      <t xml:space="preserve">др. поступления </t>
    </r>
    <r>
      <rPr>
        <i/>
        <sz val="8"/>
        <color rgb="FFFF0000"/>
        <rFont val="Calibri"/>
        <family val="2"/>
        <charset val="204"/>
        <scheme val="minor"/>
      </rPr>
      <t>(не доход!)</t>
    </r>
  </si>
  <si>
    <t>рубли</t>
  </si>
  <si>
    <t>доллары</t>
  </si>
  <si>
    <t>евро</t>
  </si>
  <si>
    <t>просроченные</t>
  </si>
  <si>
    <t>Доллар</t>
  </si>
  <si>
    <t>Евро</t>
  </si>
  <si>
    <t>переоценка-доллары</t>
  </si>
  <si>
    <t>переоценка-евро</t>
  </si>
  <si>
    <t>Сумма в валюте</t>
  </si>
  <si>
    <t>валюты</t>
  </si>
  <si>
    <t>ср-взвеш. дох-сть</t>
  </si>
  <si>
    <t>итого переоценка Активов</t>
  </si>
  <si>
    <t>валюта</t>
  </si>
  <si>
    <t>итого переоценка Обязательств</t>
  </si>
  <si>
    <t>Сумма (руб.)</t>
  </si>
  <si>
    <t>ср-взвеш. стоимость</t>
  </si>
  <si>
    <t>Переоценка валюты</t>
  </si>
  <si>
    <t>отпуск</t>
  </si>
  <si>
    <t>Прибыль (изменение капитала)</t>
  </si>
  <si>
    <t>курсовая разница</t>
  </si>
  <si>
    <t>Сумма в среднем в месяц (руб.)</t>
  </si>
  <si>
    <t>крупные покупки</t>
  </si>
  <si>
    <t>обслуж. инвестиций</t>
  </si>
  <si>
    <t>курс. разница</t>
  </si>
  <si>
    <t>Курсовые разницы</t>
  </si>
  <si>
    <t>*** Контролируемые расходы</t>
  </si>
  <si>
    <t>*** Неконтролируемые расходы</t>
  </si>
  <si>
    <t>Объект (во что вложено)</t>
  </si>
  <si>
    <t>Страна</t>
  </si>
  <si>
    <t>недвижимость</t>
  </si>
  <si>
    <t>иное</t>
  </si>
  <si>
    <t>Россия</t>
  </si>
  <si>
    <t>США</t>
  </si>
  <si>
    <t>Европа</t>
  </si>
  <si>
    <t>фин.рынки</t>
  </si>
  <si>
    <t>кэш</t>
  </si>
  <si>
    <t>банки</t>
  </si>
  <si>
    <t>обслуж. н/р активов</t>
  </si>
  <si>
    <t>тек. потребление</t>
  </si>
  <si>
    <t>образование</t>
  </si>
  <si>
    <t>личное (хобби, …)</t>
  </si>
  <si>
    <t>продажа активов</t>
  </si>
  <si>
    <t>НЕ РЕДАКТИРОВАТЬ</t>
  </si>
  <si>
    <t>Wh (доход за 1 час работы; руб.)</t>
  </si>
  <si>
    <t>Сумма в WH (часы)</t>
  </si>
  <si>
    <t>Сумма в среднем за месяц</t>
  </si>
  <si>
    <t>автомобиль</t>
  </si>
  <si>
    <t>неработающие</t>
  </si>
  <si>
    <t>рабочие</t>
  </si>
  <si>
    <t>Долги</t>
  </si>
  <si>
    <t>Общий капитал</t>
  </si>
  <si>
    <t>Рабочий капитал</t>
  </si>
  <si>
    <t>расходы</t>
  </si>
  <si>
    <t>обязательная строка</t>
  </si>
  <si>
    <t>компенсация расходов</t>
  </si>
  <si>
    <t>Сумма по полю Сумма</t>
  </si>
  <si>
    <t>Период учёта</t>
  </si>
  <si>
    <t>Период</t>
  </si>
  <si>
    <t>др. поступления (не доход!)</t>
  </si>
  <si>
    <t>Сумма по полю Сумма (руб.)</t>
  </si>
  <si>
    <t>АКТИВЫ,  ДОЛГИ и КАПИТАЛ</t>
  </si>
  <si>
    <t>ДОХОДЫ и РАСХОДЫ</t>
  </si>
  <si>
    <t>рента недвижимости</t>
  </si>
  <si>
    <t>переоценка активов</t>
  </si>
  <si>
    <t>переоценка долгов</t>
  </si>
  <si>
    <t>Переоценка активов и долгов</t>
  </si>
  <si>
    <t>Источник</t>
  </si>
  <si>
    <t>???</t>
  </si>
  <si>
    <t>3-е лицо</t>
  </si>
  <si>
    <t>бизнес, работа</t>
  </si>
  <si>
    <t>дача</t>
  </si>
  <si>
    <t>муж</t>
  </si>
  <si>
    <t>жена</t>
  </si>
  <si>
    <t>квартира</t>
  </si>
  <si>
    <t>долги</t>
  </si>
  <si>
    <t>Прибыль без переоценок и курс. разниц</t>
  </si>
  <si>
    <t>2016-03</t>
  </si>
</sst>
</file>

<file path=xl/styles.xml><?xml version="1.0" encoding="utf-8"?>
<styleSheet xmlns="http://schemas.openxmlformats.org/spreadsheetml/2006/main">
  <numFmts count="4">
    <numFmt numFmtId="164" formatCode="#,##0_р_."/>
    <numFmt numFmtId="165" formatCode="#,##0&quot;р.&quot;"/>
    <numFmt numFmtId="166" formatCode="#,##0.00&quot;р.&quot;"/>
    <numFmt numFmtId="167" formatCode="#,##0.0000&quot;р.&quot;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i/>
      <sz val="11"/>
      <color theme="4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rgb="FF376091"/>
      <name val="Calibri"/>
      <family val="2"/>
      <charset val="204"/>
    </font>
    <font>
      <sz val="11"/>
      <color rgb="FFFF000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rgb="FF4F81BD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pivotButton="1" applyAlignment="1">
      <alignment horizontal="center"/>
    </xf>
    <xf numFmtId="165" fontId="5" fillId="0" borderId="0" xfId="0" applyNumberFormat="1" applyFont="1"/>
    <xf numFmtId="0" fontId="1" fillId="0" borderId="2" xfId="0" applyFont="1" applyBorder="1" applyAlignment="1">
      <alignment horizontal="center"/>
    </xf>
    <xf numFmtId="165" fontId="0" fillId="0" borderId="2" xfId="0" applyNumberFormat="1" applyBorder="1"/>
    <xf numFmtId="14" fontId="0" fillId="0" borderId="2" xfId="0" applyNumberFormat="1" applyBorder="1"/>
    <xf numFmtId="0" fontId="5" fillId="0" borderId="0" xfId="0" applyFont="1" applyAlignment="1">
      <alignment horizontal="left"/>
    </xf>
    <xf numFmtId="166" fontId="0" fillId="0" borderId="2" xfId="0" applyNumberFormat="1" applyBorder="1"/>
    <xf numFmtId="0" fontId="6" fillId="6" borderId="0" xfId="0" applyFont="1" applyFill="1" applyAlignment="1">
      <alignment horizontal="center" vertical="center" wrapText="1"/>
    </xf>
    <xf numFmtId="0" fontId="5" fillId="6" borderId="0" xfId="0" applyFont="1" applyFill="1"/>
    <xf numFmtId="9" fontId="5" fillId="7" borderId="0" xfId="0" applyNumberFormat="1" applyFont="1" applyFill="1"/>
    <xf numFmtId="9" fontId="5" fillId="6" borderId="0" xfId="0" applyNumberFormat="1" applyFont="1" applyFill="1"/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2" xfId="0" applyNumberFormat="1" applyFont="1" applyBorder="1"/>
    <xf numFmtId="14" fontId="1" fillId="5" borderId="2" xfId="0" applyNumberFormat="1" applyFont="1" applyFill="1" applyBorder="1" applyAlignment="1">
      <alignment horizontal="center"/>
    </xf>
    <xf numFmtId="0" fontId="1" fillId="0" borderId="2" xfId="0" applyFont="1" applyBorder="1"/>
    <xf numFmtId="165" fontId="7" fillId="0" borderId="2" xfId="0" applyNumberFormat="1" applyFont="1" applyBorder="1"/>
    <xf numFmtId="165" fontId="0" fillId="0" borderId="0" xfId="0" applyNumberFormat="1" applyBorder="1"/>
    <xf numFmtId="0" fontId="5" fillId="0" borderId="0" xfId="0" applyFont="1" applyFill="1"/>
    <xf numFmtId="0" fontId="0" fillId="0" borderId="0" xfId="0" applyFill="1"/>
    <xf numFmtId="0" fontId="5" fillId="6" borderId="0" xfId="0" applyFont="1" applyFill="1" applyBorder="1"/>
    <xf numFmtId="0" fontId="6" fillId="6" borderId="3" xfId="0" applyFont="1" applyFill="1" applyBorder="1" applyAlignment="1">
      <alignment horizontal="center" vertical="center" wrapText="1"/>
    </xf>
    <xf numFmtId="0" fontId="5" fillId="7" borderId="4" xfId="0" applyFont="1" applyFill="1" applyBorder="1"/>
    <xf numFmtId="0" fontId="5" fillId="6" borderId="4" xfId="0" applyFont="1" applyFill="1" applyBorder="1"/>
    <xf numFmtId="0" fontId="5" fillId="6" borderId="0" xfId="0" applyFont="1" applyFill="1" applyProtection="1">
      <protection locked="0"/>
    </xf>
    <xf numFmtId="0" fontId="5" fillId="7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left" vertical="center" wrapText="1"/>
    </xf>
    <xf numFmtId="0" fontId="5" fillId="9" borderId="0" xfId="0" applyFont="1" applyFill="1" applyAlignment="1">
      <alignment horizontal="left"/>
    </xf>
    <xf numFmtId="0" fontId="5" fillId="9" borderId="0" xfId="0" applyFont="1" applyFill="1" applyBorder="1" applyAlignment="1">
      <alignment horizontal="left"/>
    </xf>
    <xf numFmtId="0" fontId="6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left"/>
    </xf>
    <xf numFmtId="0" fontId="5" fillId="9" borderId="4" xfId="0" applyFont="1" applyFill="1" applyBorder="1" applyAlignment="1">
      <alignment horizontal="left" vertical="center" wrapText="1"/>
    </xf>
    <xf numFmtId="0" fontId="5" fillId="9" borderId="0" xfId="0" applyFont="1" applyFill="1"/>
    <xf numFmtId="0" fontId="5" fillId="9" borderId="0" xfId="0" applyFont="1" applyFill="1" applyAlignment="1">
      <alignment horizontal="center" vertical="center" wrapText="1"/>
    </xf>
    <xf numFmtId="165" fontId="2" fillId="8" borderId="0" xfId="0" applyNumberFormat="1" applyFont="1" applyFill="1"/>
    <xf numFmtId="0" fontId="0" fillId="0" borderId="0" xfId="0" applyNumberFormat="1"/>
    <xf numFmtId="0" fontId="0" fillId="0" borderId="2" xfId="0" pivotButton="1" applyBorder="1" applyAlignment="1">
      <alignment horizontal="center"/>
    </xf>
    <xf numFmtId="0" fontId="0" fillId="0" borderId="2" xfId="0" pivotButton="1" applyBorder="1"/>
    <xf numFmtId="0" fontId="0" fillId="0" borderId="2" xfId="0" applyBorder="1" applyAlignment="1">
      <alignment horizontal="left"/>
    </xf>
    <xf numFmtId="0" fontId="0" fillId="0" borderId="2" xfId="0" applyNumberFormat="1" applyBorder="1"/>
    <xf numFmtId="166" fontId="1" fillId="0" borderId="2" xfId="0" applyNumberFormat="1" applyFont="1" applyBorder="1"/>
    <xf numFmtId="10" fontId="0" fillId="0" borderId="0" xfId="0" applyNumberFormat="1" applyAlignment="1">
      <alignment horizontal="left"/>
    </xf>
    <xf numFmtId="10" fontId="1" fillId="0" borderId="2" xfId="0" applyNumberFormat="1" applyFont="1" applyBorder="1"/>
    <xf numFmtId="0" fontId="5" fillId="7" borderId="0" xfId="0" applyFont="1" applyFill="1"/>
    <xf numFmtId="14" fontId="0" fillId="0" borderId="0" xfId="0" applyNumberFormat="1" applyBorder="1"/>
    <xf numFmtId="0" fontId="6" fillId="0" borderId="2" xfId="0" applyFont="1" applyBorder="1"/>
    <xf numFmtId="0" fontId="9" fillId="0" borderId="2" xfId="0" applyFont="1" applyBorder="1"/>
    <xf numFmtId="167" fontId="0" fillId="0" borderId="0" xfId="0" applyNumberFormat="1" applyBorder="1"/>
    <xf numFmtId="165" fontId="9" fillId="0" borderId="2" xfId="0" applyNumberFormat="1" applyFont="1" applyBorder="1"/>
    <xf numFmtId="165" fontId="1" fillId="0" borderId="2" xfId="0" applyNumberFormat="1" applyFont="1" applyBorder="1"/>
    <xf numFmtId="165" fontId="6" fillId="0" borderId="2" xfId="0" applyNumberFormat="1" applyFont="1" applyBorder="1"/>
    <xf numFmtId="0" fontId="10" fillId="0" borderId="2" xfId="0" applyFont="1" applyBorder="1"/>
    <xf numFmtId="0" fontId="11" fillId="9" borderId="0" xfId="0" applyFont="1" applyFill="1" applyAlignment="1">
      <alignment horizontal="center" vertical="center" wrapText="1"/>
    </xf>
    <xf numFmtId="0" fontId="11" fillId="6" borderId="4" xfId="0" applyFont="1" applyFill="1" applyBorder="1"/>
    <xf numFmtId="0" fontId="6" fillId="9" borderId="0" xfId="0" applyFont="1" applyFill="1" applyAlignment="1">
      <alignment horizontal="center" vertical="center"/>
    </xf>
    <xf numFmtId="0" fontId="12" fillId="2" borderId="0" xfId="0" applyFont="1" applyFill="1"/>
    <xf numFmtId="164" fontId="12" fillId="2" borderId="0" xfId="0" applyNumberFormat="1" applyFont="1" applyFill="1"/>
    <xf numFmtId="0" fontId="12" fillId="2" borderId="0" xfId="0" applyFont="1" applyFill="1" applyAlignment="1">
      <alignment horizontal="center"/>
    </xf>
    <xf numFmtId="10" fontId="12" fillId="2" borderId="0" xfId="0" applyNumberFormat="1" applyFont="1" applyFill="1" applyAlignment="1">
      <alignment horizontal="center"/>
    </xf>
    <xf numFmtId="165" fontId="12" fillId="2" borderId="0" xfId="0" applyNumberFormat="1" applyFont="1" applyFill="1" applyAlignment="1">
      <alignment horizontal="center"/>
    </xf>
    <xf numFmtId="14" fontId="12" fillId="2" borderId="0" xfId="0" applyNumberFormat="1" applyFont="1" applyFill="1"/>
    <xf numFmtId="14" fontId="12" fillId="2" borderId="0" xfId="0" applyNumberFormat="1" applyFont="1" applyFill="1" applyAlignment="1">
      <alignment horizontal="center"/>
    </xf>
    <xf numFmtId="0" fontId="15" fillId="9" borderId="0" xfId="0" applyFont="1" applyFill="1" applyAlignment="1">
      <alignment horizontal="left" vertical="center" wrapText="1"/>
    </xf>
    <xf numFmtId="10" fontId="0" fillId="0" borderId="0" xfId="0" applyNumberFormat="1" applyAlignment="1">
      <alignment horizontal="left" indent="1"/>
    </xf>
    <xf numFmtId="0" fontId="7" fillId="0" borderId="2" xfId="0" applyFont="1" applyBorder="1" applyAlignment="1">
      <alignment horizontal="left"/>
    </xf>
    <xf numFmtId="0" fontId="16" fillId="2" borderId="7" xfId="0" applyFont="1" applyFill="1" applyBorder="1"/>
    <xf numFmtId="164" fontId="2" fillId="2" borderId="7" xfId="0" applyNumberFormat="1" applyFont="1" applyFill="1" applyBorder="1"/>
    <xf numFmtId="0" fontId="2" fillId="2" borderId="7" xfId="0" applyFont="1" applyFill="1" applyBorder="1" applyAlignment="1">
      <alignment horizontal="center"/>
    </xf>
    <xf numFmtId="165" fontId="2" fillId="8" borderId="7" xfId="0" applyNumberFormat="1" applyFont="1" applyFill="1" applyBorder="1"/>
    <xf numFmtId="10" fontId="2" fillId="2" borderId="7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14" fontId="2" fillId="2" borderId="8" xfId="0" applyNumberFormat="1" applyFont="1" applyFill="1" applyBorder="1"/>
    <xf numFmtId="0" fontId="16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0" fontId="2" fillId="2" borderId="8" xfId="0" applyNumberFormat="1" applyFont="1" applyFill="1" applyBorder="1" applyAlignment="1">
      <alignment horizontal="center"/>
    </xf>
    <xf numFmtId="165" fontId="2" fillId="2" borderId="8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4" fontId="2" fillId="2" borderId="8" xfId="0" applyNumberFormat="1" applyFont="1" applyFill="1" applyBorder="1"/>
    <xf numFmtId="0" fontId="2" fillId="3" borderId="7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 vertical="center" wrapText="1"/>
    </xf>
    <xf numFmtId="1" fontId="12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/>
    </xf>
    <xf numFmtId="3" fontId="1" fillId="11" borderId="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0" fillId="0" borderId="0" xfId="0" applyBorder="1"/>
    <xf numFmtId="164" fontId="16" fillId="2" borderId="0" xfId="0" applyNumberFormat="1" applyFont="1" applyFill="1" applyBorder="1" applyAlignment="1">
      <alignment horizontal="center" vertical="center" wrapText="1"/>
    </xf>
    <xf numFmtId="3" fontId="16" fillId="7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64" fontId="16" fillId="10" borderId="0" xfId="0" applyNumberFormat="1" applyFont="1" applyFill="1" applyBorder="1" applyAlignment="1">
      <alignment horizontal="right"/>
    </xf>
    <xf numFmtId="0" fontId="18" fillId="12" borderId="0" xfId="0" applyFont="1" applyFill="1" applyBorder="1" applyAlignment="1">
      <alignment horizontal="center" vertical="center" wrapText="1"/>
    </xf>
    <xf numFmtId="0" fontId="9" fillId="13" borderId="2" xfId="0" applyFont="1" applyFill="1" applyBorder="1"/>
    <xf numFmtId="165" fontId="9" fillId="13" borderId="2" xfId="0" applyNumberFormat="1" applyFont="1" applyFill="1" applyBorder="1"/>
    <xf numFmtId="0" fontId="19" fillId="9" borderId="0" xfId="0" applyFont="1" applyFill="1" applyBorder="1" applyAlignment="1">
      <alignment horizontal="center" vertical="center" wrapText="1"/>
    </xf>
    <xf numFmtId="0" fontId="19" fillId="6" borderId="0" xfId="0" applyFont="1" applyFill="1" applyBorder="1"/>
    <xf numFmtId="0" fontId="12" fillId="2" borderId="13" xfId="0" applyFont="1" applyFill="1" applyBorder="1"/>
    <xf numFmtId="164" fontId="12" fillId="2" borderId="13" xfId="0" applyNumberFormat="1" applyFont="1" applyFill="1" applyBorder="1"/>
    <xf numFmtId="0" fontId="12" fillId="2" borderId="13" xfId="0" applyFont="1" applyFill="1" applyBorder="1" applyAlignment="1">
      <alignment horizontal="center"/>
    </xf>
    <xf numFmtId="165" fontId="2" fillId="8" borderId="13" xfId="0" applyNumberFormat="1" applyFont="1" applyFill="1" applyBorder="1"/>
    <xf numFmtId="14" fontId="12" fillId="2" borderId="13" xfId="0" applyNumberFormat="1" applyFont="1" applyFill="1" applyBorder="1" applyAlignment="1">
      <alignment horizontal="center"/>
    </xf>
    <xf numFmtId="10" fontId="12" fillId="2" borderId="13" xfId="0" applyNumberFormat="1" applyFont="1" applyFill="1" applyBorder="1" applyAlignment="1">
      <alignment horizontal="center"/>
    </xf>
    <xf numFmtId="165" fontId="12" fillId="2" borderId="13" xfId="0" applyNumberFormat="1" applyFont="1" applyFill="1" applyBorder="1" applyAlignment="1">
      <alignment horizontal="center"/>
    </xf>
    <xf numFmtId="0" fontId="19" fillId="6" borderId="4" xfId="0" applyFont="1" applyFill="1" applyBorder="1"/>
    <xf numFmtId="9" fontId="19" fillId="6" borderId="4" xfId="0" applyNumberFormat="1" applyFont="1" applyFill="1" applyBorder="1"/>
    <xf numFmtId="1" fontId="0" fillId="0" borderId="0" xfId="0" applyNumberFormat="1"/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6" fillId="8" borderId="0" xfId="0" applyNumberFormat="1" applyFont="1" applyFill="1" applyBorder="1" applyAlignment="1"/>
    <xf numFmtId="0" fontId="16" fillId="2" borderId="0" xfId="0" applyFont="1" applyFill="1" applyBorder="1" applyAlignment="1">
      <alignment horizontal="left" vertical="center" wrapText="1"/>
    </xf>
    <xf numFmtId="0" fontId="18" fillId="12" borderId="0" xfId="0" applyFont="1" applyFill="1" applyBorder="1" applyAlignment="1">
      <alignment horizontal="center"/>
    </xf>
    <xf numFmtId="9" fontId="5" fillId="6" borderId="4" xfId="0" applyNumberFormat="1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165" fontId="0" fillId="0" borderId="20" xfId="0" applyNumberFormat="1" applyBorder="1"/>
    <xf numFmtId="165" fontId="0" fillId="0" borderId="21" xfId="0" applyNumberFormat="1" applyBorder="1"/>
    <xf numFmtId="165" fontId="0" fillId="0" borderId="22" xfId="0" applyNumberFormat="1" applyBorder="1"/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Обычный" xfId="0" builtinId="0"/>
  </cellStyles>
  <dxfs count="163">
    <dxf>
      <numFmt numFmtId="165" formatCode="#,##0&quot;р.&quot;"/>
    </dxf>
    <dxf>
      <numFmt numFmtId="167" formatCode="#,##0.0000&quot;р.&quot;"/>
    </dxf>
    <dxf>
      <numFmt numFmtId="167" formatCode="#,##0.0000&quot;р.&quot;"/>
    </dxf>
    <dxf>
      <numFmt numFmtId="19" formatCode="dd/mm/yyyy"/>
    </dxf>
    <dxf>
      <alignment horizontal="center" readingOrder="0"/>
    </dxf>
    <dxf>
      <numFmt numFmtId="165" formatCode="#,##0&quot;р.&quot;"/>
    </dxf>
    <dxf>
      <numFmt numFmtId="164" formatCode="#,##0_р_."/>
    </dxf>
    <dxf>
      <alignment horizontal="center" readingOrder="0"/>
    </dxf>
    <dxf>
      <numFmt numFmtId="164" formatCode="#,##0_р_."/>
    </dxf>
    <dxf>
      <alignment horizontal="center" readingOrder="0"/>
    </dxf>
    <dxf>
      <alignment horizontal="center" readingOrder="0"/>
    </dxf>
    <dxf>
      <numFmt numFmtId="164" formatCode="#,##0_р_."/>
    </dxf>
    <dxf>
      <alignment horizontal="center" readingOrder="0"/>
    </dxf>
    <dxf>
      <alignment horizontal="center" readingOrder="0"/>
    </dxf>
    <dxf>
      <numFmt numFmtId="14" formatCode="0.00%"/>
    </dxf>
    <dxf>
      <numFmt numFmtId="164" formatCode="#,##0_р_.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#,##0_р_."/>
    </dxf>
    <dxf>
      <alignment horizontal="center" readingOrder="0"/>
    </dxf>
    <dxf>
      <numFmt numFmtId="164" formatCode="#,##0_р_.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#,##0_р_."/>
    </dxf>
    <dxf>
      <numFmt numFmtId="164" formatCode="#,##0_р_.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#,##0_р_."/>
    </dxf>
    <dxf>
      <alignment horizontal="center" readingOrder="0"/>
    </dxf>
    <dxf>
      <alignment horizont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5" tint="0.79998168889431442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5" tint="0.79998168889431442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relativeIndent="0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5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5" tint="0.79998168889431442"/>
        </patternFill>
      </fill>
      <border diagonalUp="0" diagonalDown="0" outline="0">
        <left/>
        <right/>
        <top/>
        <bottom style="thin">
          <color theme="0"/>
        </bottom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5" tint="0.79998168889431442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relativeIndent="0" justifyLastLine="0" shrinkToFit="0" readingOrder="0"/>
    </dxf>
    <dxf>
      <fill>
        <patternFill>
          <bgColor theme="5" tint="0.79998168889431442"/>
        </patternFill>
      </fill>
      <protection locked="0" hidden="0"/>
    </dxf>
    <dxf>
      <fill>
        <patternFill>
          <bgColor theme="5" tint="0.79998168889431442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5" tint="0.79998168889431442"/>
        </patternFill>
      </fill>
      <alignment horizontal="center" vertical="center" textRotation="0" wrapText="1" indent="0" relativeIndent="0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5" tint="0.79998168889431442"/>
        </patternFill>
      </fill>
      <alignment horizontal="center" vertical="center" textRotation="0" wrapText="1" indent="0" relativeIndent="0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5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76091"/>
        <name val="Calibri"/>
        <scheme val="none"/>
      </font>
      <fill>
        <patternFill patternType="solid">
          <fgColor rgb="FFDBE5F1"/>
          <bgColor rgb="FFDBE5F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#,##0_р_."/>
      <fill>
        <patternFill patternType="solid">
          <fgColor theme="4" tint="0.79998168889431442"/>
          <bgColor theme="6" tint="0.79998168889431442"/>
        </patternFill>
      </fill>
      <alignment horizontal="right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solid">
          <fgColor theme="4" tint="0.79998168889431442"/>
          <bgColor theme="5" tint="0.79998168889431442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#,##0_р_.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rgb="FF4F81BD"/>
        </top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76091"/>
        <name val="Calibri"/>
        <scheme val="none"/>
      </font>
      <fill>
        <patternFill patternType="solid">
          <fgColor rgb="FFDBE5F1"/>
          <bgColor rgb="FFDBE5F1"/>
        </patternFill>
      </fill>
    </dxf>
    <dxf>
      <border outline="0">
        <bottom style="thin">
          <color rgb="FF4F81B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textRotation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textRotation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readingOrder="0"/>
      <border diagonalUp="0" diagonalDown="0">
        <left/>
        <right/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readingOrder="0"/>
      <border diagonalUp="0" diagonalDown="0">
        <left/>
        <right/>
        <top/>
        <bottom style="thin">
          <color theme="0"/>
        </bottom>
        <vertical/>
        <horizontal/>
      </border>
    </dxf>
    <dxf>
      <border outline="0"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relative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376091"/>
        <name val="Calibri"/>
        <scheme val="none"/>
      </font>
      <fill>
        <patternFill patternType="solid">
          <fgColor rgb="FFDBE5F1"/>
          <bgColor rgb="FFDBE5F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#,##0_р_."/>
      <fill>
        <patternFill patternType="solid">
          <fgColor theme="4" tint="0.79998168889431442"/>
          <bgColor theme="9" tint="0.79998168889431442"/>
        </patternFill>
      </fill>
      <alignment horizontal="general" vertical="bottom" textRotation="0" wrapText="0" indent="0" relativeIndent="255" justifyLastLine="0" shrinkToFit="0" mergeCell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#,##0_р_.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rgb="FF4F81BD"/>
        </top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76091"/>
        <name val="Calibri"/>
        <scheme val="none"/>
      </font>
      <fill>
        <patternFill patternType="solid">
          <fgColor rgb="FFDBE5F1"/>
          <bgColor rgb="FFDBE5F1"/>
        </patternFill>
      </fill>
    </dxf>
    <dxf>
      <border outline="0">
        <bottom style="thin">
          <color rgb="FF4F81B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textRotation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textRotation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textRotation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#,##0&quot;р.&quot;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#,##0&quot;р.&quot;"/>
      <fill>
        <patternFill patternType="solid">
          <fgColor theme="4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#,##0_р_.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rgb="FF4F81BD"/>
        </top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76091"/>
        <name val="Calibri"/>
        <scheme val="none"/>
      </font>
      <fill>
        <patternFill patternType="solid">
          <fgColor rgb="FFDBE5F1"/>
          <bgColor rgb="FFDBE5F1"/>
        </patternFill>
      </fill>
    </dxf>
    <dxf>
      <border outline="0">
        <bottom style="thin">
          <color rgb="FF4F81B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left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textRotation="0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#,##0&quot;р.&quot;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5" formatCode="#,##0&quot;р.&quot;"/>
      <fill>
        <patternFill patternType="solid">
          <fgColor theme="4" tint="0.79998168889431442"/>
          <bgColor theme="9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#,##0_р_."/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relativeIndent="0" justifyLastLine="0" shrinkToFit="0" readingOrder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pivotSource>
    <c:name>[fin-fam_v16-03-01.xlsx]Активы-анализ!СводнаяТаблица2</c:name>
    <c:fmtId val="1"/>
  </c:pivotSource>
  <c:chart>
    <c:title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</c:dLbl>
      </c:pivotFmt>
      <c:pivotFmt>
        <c:idx val="15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'Активы-анализ'!$B$1:$B$2</c:f>
              <c:strCache>
                <c:ptCount val="1"/>
                <c:pt idx="0">
                  <c:v>01.03.2016</c:v>
                </c:pt>
              </c:strCache>
            </c:strRef>
          </c:tx>
          <c:cat>
            <c:strRef>
              <c:f>'Активы-анализ'!$A$3:$A$6</c:f>
              <c:strCache>
                <c:ptCount val="3"/>
                <c:pt idx="0">
                  <c:v>бизнес</c:v>
                </c:pt>
                <c:pt idx="1">
                  <c:v>неработающие</c:v>
                </c:pt>
                <c:pt idx="2">
                  <c:v>рабочие</c:v>
                </c:pt>
              </c:strCache>
            </c:strRef>
          </c:cat>
          <c:val>
            <c:numRef>
              <c:f>'Активы-анализ'!$B$3:$B$6</c:f>
              <c:numCache>
                <c:formatCode>#,##0_р_.</c:formatCode>
                <c:ptCount val="3"/>
              </c:numCache>
            </c:numRef>
          </c:val>
        </c:ser>
        <c:firstSliceAng val="0"/>
      </c:pieChart>
    </c:plotArea>
    <c:plotVisOnly val="1"/>
    <c:dispBlanksAs val="zero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pivotSource>
    <c:name>[fin-fam_v16-03-01.xlsx]Вх.поток-анализ!СводнаяТаблица1</c:name>
    <c:fmtId val="0"/>
  </c:pivotSource>
  <c:chart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tx>
            <c:rich>
              <a:bodyPr/>
              <a:lstStyle/>
              <a:p>
                <a:r>
                  <a:rPr lang="ru-RU"/>
                  <a:t>компенсация расходов
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18"/>
      </c:pivotFmt>
      <c:pivotFmt>
        <c:idx val="19"/>
        <c:dLbl>
          <c:idx val="0"/>
          <c:tx>
            <c:rich>
              <a:bodyPr/>
              <a:lstStyle/>
              <a:p>
                <a:r>
                  <a:rPr lang="ru-RU"/>
                  <a:t>зарплата
63%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tx>
            <c:rich>
              <a:bodyPr/>
              <a:lstStyle/>
              <a:p>
                <a:pPr>
                  <a:defRPr/>
                </a:pPr>
                <a:r>
                  <a:rPr lang="ru-RU"/>
                  <a:t>зарплата
63%</a:t>
                </a:r>
              </a:p>
            </c:rich>
          </c:tx>
          <c:spPr/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tx>
            <c:rich>
              <a:bodyPr/>
              <a:lstStyle/>
              <a:p>
                <a:r>
                  <a:rPr lang="ru-RU"/>
                  <a:t>компенсация расходов
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tx>
            <c:rich>
              <a:bodyPr/>
              <a:lstStyle/>
              <a:p>
                <a:r>
                  <a:rPr lang="ru-RU"/>
                  <a:t>рента недвижимости
16%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tx>
            <c:rich>
              <a:bodyPr/>
              <a:lstStyle/>
              <a:p>
                <a:r>
                  <a:rPr lang="ru-RU"/>
                  <a:t>доход от бизнеса
18%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tx>
            <c:rich>
              <a:bodyPr/>
              <a:lstStyle/>
              <a:p>
                <a:r>
                  <a:rPr lang="ru-RU"/>
                  <a:t>зарплата
63%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tx>
            <c:rich>
              <a:bodyPr/>
              <a:lstStyle/>
              <a:p>
                <a:r>
                  <a:rPr lang="ru-RU"/>
                  <a:t>компенсация расходов
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tx>
            <c:rich>
              <a:bodyPr/>
              <a:lstStyle/>
              <a:p>
                <a:r>
                  <a:rPr lang="ru-RU"/>
                  <a:t>рента недвижимости
16%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tx>
            <c:rich>
              <a:bodyPr/>
              <a:lstStyle/>
              <a:p>
                <a:r>
                  <a:rPr lang="ru-RU"/>
                  <a:t>доход от бизнеса
18%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tx>
            <c:rich>
              <a:bodyPr/>
              <a:lstStyle/>
              <a:p>
                <a:r>
                  <a:rPr lang="ru-RU"/>
                  <a:t>зарплата
63%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tx>
            <c:rich>
              <a:bodyPr/>
              <a:lstStyle/>
              <a:p>
                <a:r>
                  <a:rPr lang="ru-RU"/>
                  <a:t>доход от бизнеса
18%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tx>
            <c:rich>
              <a:bodyPr/>
              <a:lstStyle/>
              <a:p>
                <a:r>
                  <a:rPr lang="ru-RU"/>
                  <a:t>зарплата
63%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tx>
            <c:rich>
              <a:bodyPr/>
              <a:lstStyle/>
              <a:p>
                <a:r>
                  <a:rPr lang="ru-RU"/>
                  <a:t>компенсация расходов
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tx>
            <c:rich>
              <a:bodyPr/>
              <a:lstStyle/>
              <a:p>
                <a:r>
                  <a:rPr lang="ru-RU"/>
                  <a:t>рента недвижимости
16%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tx>
            <c:rich>
              <a:bodyPr/>
              <a:lstStyle/>
              <a:p>
                <a:r>
                  <a:rPr lang="ru-RU"/>
                  <a:t>доход от бизнеса
18%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tx>
            <c:rich>
              <a:bodyPr/>
              <a:lstStyle/>
              <a:p>
                <a:r>
                  <a:rPr lang="ru-RU"/>
                  <a:t>зарплата
63%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tx>
            <c:rich>
              <a:bodyPr/>
              <a:lstStyle/>
              <a:p>
                <a:r>
                  <a:rPr lang="ru-RU"/>
                  <a:t>компенсация расходов
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tx>
            <c:rich>
              <a:bodyPr/>
              <a:lstStyle/>
              <a:p>
                <a:r>
                  <a:rPr lang="ru-RU"/>
                  <a:t>рента недвижимости
16%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4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2"/>
      </c:pivotFmt>
      <c:pivotFmt>
        <c:idx val="43"/>
      </c:pivotFmt>
      <c:pivotFmt>
        <c:idx val="44"/>
      </c:pivotFmt>
      <c:pivotFmt>
        <c:idx val="45"/>
      </c:pivotFmt>
      <c:pivotFmt>
        <c:idx val="4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7"/>
        <c:dLbl>
          <c:idx val="0"/>
          <c:tx>
            <c:rich>
              <a:bodyPr/>
              <a:lstStyle/>
              <a:p>
                <a:r>
                  <a:rPr lang="ru-RU"/>
                  <a:t>доход от бизнеса
18%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48"/>
        <c:dLbl>
          <c:idx val="0"/>
          <c:tx>
            <c:rich>
              <a:bodyPr/>
              <a:lstStyle/>
              <a:p>
                <a:r>
                  <a:rPr lang="ru-RU"/>
                  <a:t>зарплата
63%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49"/>
        <c:dLbl>
          <c:idx val="0"/>
          <c:tx>
            <c:rich>
              <a:bodyPr/>
              <a:lstStyle/>
              <a:p>
                <a:r>
                  <a:rPr lang="ru-RU"/>
                  <a:t>компенсация расходов
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50"/>
        <c:dLbl>
          <c:idx val="0"/>
          <c:tx>
            <c:rich>
              <a:bodyPr/>
              <a:lstStyle/>
              <a:p>
                <a:r>
                  <a:rPr lang="ru-RU"/>
                  <a:t>рента недвижимости
16%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51"/>
        <c:dLbl>
          <c:idx val="0"/>
          <c:tx>
            <c:rich>
              <a:bodyPr/>
              <a:lstStyle/>
              <a:p>
                <a:r>
                  <a:rPr lang="ru-RU"/>
                  <a:t>доход от бизнеса
18%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52"/>
        <c:dLbl>
          <c:idx val="0"/>
          <c:tx>
            <c:rich>
              <a:bodyPr/>
              <a:lstStyle/>
              <a:p>
                <a:r>
                  <a:rPr lang="ru-RU"/>
                  <a:t>зарплата
63%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53"/>
        <c:dLbl>
          <c:idx val="0"/>
          <c:tx>
            <c:rich>
              <a:bodyPr/>
              <a:lstStyle/>
              <a:p>
                <a:r>
                  <a:rPr lang="ru-RU"/>
                  <a:t>компенсация расходов
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54"/>
        <c:dLbl>
          <c:idx val="0"/>
          <c:tx>
            <c:rich>
              <a:bodyPr/>
              <a:lstStyle/>
              <a:p>
                <a:r>
                  <a:rPr lang="ru-RU"/>
                  <a:t>рента недвижимости
16%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5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56"/>
        <c:dLbl>
          <c:idx val="0"/>
          <c:tx>
            <c:rich>
              <a:bodyPr/>
              <a:lstStyle/>
              <a:p>
                <a:r>
                  <a:rPr lang="ru-RU"/>
                  <a:t>доход от бизнеса
18%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57"/>
        <c:dLbl>
          <c:idx val="0"/>
          <c:tx>
            <c:rich>
              <a:bodyPr/>
              <a:lstStyle/>
              <a:p>
                <a:r>
                  <a:rPr lang="ru-RU"/>
                  <a:t>зарплата
63%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58"/>
        <c:dLbl>
          <c:idx val="0"/>
          <c:tx>
            <c:rich>
              <a:bodyPr/>
              <a:lstStyle/>
              <a:p>
                <a:r>
                  <a:rPr lang="ru-RU"/>
                  <a:t>компенсация расходов
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59"/>
        <c:dLbl>
          <c:idx val="0"/>
          <c:tx>
            <c:rich>
              <a:bodyPr/>
              <a:lstStyle/>
              <a:p>
                <a:r>
                  <a:rPr lang="ru-RU"/>
                  <a:t>рента недвижимости
16%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60"/>
        <c:dLbl>
          <c:idx val="0"/>
          <c:tx>
            <c:rich>
              <a:bodyPr/>
              <a:lstStyle/>
              <a:p>
                <a:r>
                  <a:rPr lang="ru-RU"/>
                  <a:t>доход от бизнеса
18%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61"/>
        <c:dLbl>
          <c:idx val="0"/>
          <c:tx>
            <c:rich>
              <a:bodyPr/>
              <a:lstStyle/>
              <a:p>
                <a:r>
                  <a:rPr lang="ru-RU"/>
                  <a:t>зарплата
63%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62"/>
        <c:dLbl>
          <c:idx val="0"/>
          <c:tx>
            <c:rich>
              <a:bodyPr/>
              <a:lstStyle/>
              <a:p>
                <a:r>
                  <a:rPr lang="ru-RU"/>
                  <a:t>компенсация расходов
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63"/>
        <c:dLbl>
          <c:idx val="0"/>
          <c:tx>
            <c:rich>
              <a:bodyPr/>
              <a:lstStyle/>
              <a:p>
                <a:r>
                  <a:rPr lang="ru-RU"/>
                  <a:t>рента недвижимости
16%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64"/>
        <c:dLbl>
          <c:idx val="0"/>
          <c:tx>
            <c:rich>
              <a:bodyPr/>
              <a:lstStyle/>
              <a:p>
                <a:r>
                  <a:rPr lang="ru-RU"/>
                  <a:t>доход от бизнеса
18%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65"/>
        <c:dLbl>
          <c:idx val="0"/>
          <c:tx>
            <c:rich>
              <a:bodyPr/>
              <a:lstStyle/>
              <a:p>
                <a:r>
                  <a:rPr lang="ru-RU"/>
                  <a:t>зарплата
63%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66"/>
        <c:dLbl>
          <c:idx val="0"/>
          <c:tx>
            <c:rich>
              <a:bodyPr/>
              <a:lstStyle/>
              <a:p>
                <a:r>
                  <a:rPr lang="ru-RU"/>
                  <a:t>компенсация расходов
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67"/>
        <c:dLbl>
          <c:idx val="0"/>
          <c:tx>
            <c:rich>
              <a:bodyPr/>
              <a:lstStyle/>
              <a:p>
                <a:r>
                  <a:rPr lang="ru-RU"/>
                  <a:t>рента недвижимости
16%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6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6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0"/>
        <c:dLbl>
          <c:idx val="0"/>
          <c:tx>
            <c:rich>
              <a:bodyPr/>
              <a:lstStyle/>
              <a:p>
                <a:r>
                  <a:rPr lang="ru-RU"/>
                  <a:t>доход от бизнеса
18%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71"/>
        <c:dLbl>
          <c:idx val="0"/>
          <c:tx>
            <c:rich>
              <a:bodyPr/>
              <a:lstStyle/>
              <a:p>
                <a:r>
                  <a:rPr lang="ru-RU"/>
                  <a:t>зарплата
63%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72"/>
        <c:dLbl>
          <c:idx val="0"/>
          <c:tx>
            <c:rich>
              <a:bodyPr/>
              <a:lstStyle/>
              <a:p>
                <a:r>
                  <a:rPr lang="ru-RU"/>
                  <a:t>компенсация расходов
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73"/>
        <c:dLbl>
          <c:idx val="0"/>
          <c:tx>
            <c:rich>
              <a:bodyPr/>
              <a:lstStyle/>
              <a:p>
                <a:r>
                  <a:rPr lang="ru-RU"/>
                  <a:t>рента недвижимости
16%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7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76"/>
        <c:dLbl>
          <c:idx val="0"/>
          <c:tx>
            <c:rich>
              <a:bodyPr/>
              <a:lstStyle/>
              <a:p>
                <a:r>
                  <a:rPr lang="ru-RU"/>
                  <a:t>доход от бизнеса
18%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77"/>
        <c:dLbl>
          <c:idx val="0"/>
          <c:tx>
            <c:rich>
              <a:bodyPr/>
              <a:lstStyle/>
              <a:p>
                <a:r>
                  <a:rPr lang="ru-RU"/>
                  <a:t>зарплата
63%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78"/>
        <c:dLbl>
          <c:idx val="0"/>
          <c:tx>
            <c:rich>
              <a:bodyPr/>
              <a:lstStyle/>
              <a:p>
                <a:r>
                  <a:rPr lang="ru-RU"/>
                  <a:t>компенсация расходов
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79"/>
        <c:dLbl>
          <c:idx val="0"/>
          <c:tx>
            <c:rich>
              <a:bodyPr/>
              <a:lstStyle/>
              <a:p>
                <a:r>
                  <a:rPr lang="ru-RU"/>
                  <a:t>рента недвижимости
16%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80"/>
        <c:dLbl>
          <c:idx val="0"/>
          <c:tx>
            <c:rich>
              <a:bodyPr/>
              <a:lstStyle/>
              <a:p>
                <a:r>
                  <a:rPr lang="ru-RU"/>
                  <a:t>доход от бизнеса
18%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81"/>
        <c:dLbl>
          <c:idx val="0"/>
          <c:tx>
            <c:rich>
              <a:bodyPr/>
              <a:lstStyle/>
              <a:p>
                <a:r>
                  <a:rPr lang="ru-RU"/>
                  <a:t>зарплата
63%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82"/>
        <c:dLbl>
          <c:idx val="0"/>
          <c:tx>
            <c:rich>
              <a:bodyPr/>
              <a:lstStyle/>
              <a:p>
                <a:r>
                  <a:rPr lang="ru-RU"/>
                  <a:t>компенсация расходов
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83"/>
        <c:dLbl>
          <c:idx val="0"/>
          <c:tx>
            <c:rich>
              <a:bodyPr/>
              <a:lstStyle/>
              <a:p>
                <a:r>
                  <a:rPr lang="ru-RU"/>
                  <a:t>рента недвижимости
16%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84"/>
        <c:dLbl>
          <c:idx val="0"/>
          <c:tx>
            <c:rich>
              <a:bodyPr/>
              <a:lstStyle/>
              <a:p>
                <a:r>
                  <a:rPr lang="ru-RU"/>
                  <a:t>доход от бизнеса
18%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85"/>
        <c:dLbl>
          <c:idx val="0"/>
          <c:tx>
            <c:rich>
              <a:bodyPr/>
              <a:lstStyle/>
              <a:p>
                <a:r>
                  <a:rPr lang="ru-RU"/>
                  <a:t>зарплата
63%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86"/>
        <c:dLbl>
          <c:idx val="0"/>
          <c:tx>
            <c:rich>
              <a:bodyPr/>
              <a:lstStyle/>
              <a:p>
                <a:r>
                  <a:rPr lang="ru-RU"/>
                  <a:t>компенсация расходов
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87"/>
        <c:dLbl>
          <c:idx val="0"/>
          <c:tx>
            <c:rich>
              <a:bodyPr/>
              <a:lstStyle/>
              <a:p>
                <a:r>
                  <a:rPr lang="ru-RU"/>
                  <a:t>рента недвижимости
16%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8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89"/>
        <c:dLbl>
          <c:idx val="0"/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доход от бизнеса
18%</a:t>
                </a:r>
              </a:p>
            </c:rich>
          </c:tx>
          <c:spPr/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90"/>
        <c:dLbl>
          <c:idx val="0"/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доход от бизнеса
18%</a:t>
                </a:r>
              </a:p>
            </c:rich>
          </c:tx>
          <c:spPr/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91"/>
        <c:dLbl>
          <c:idx val="0"/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доход от бизнеса
18%</a:t>
                </a:r>
              </a:p>
            </c:rich>
          </c:tx>
          <c:spPr/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92"/>
        <c:dLbl>
          <c:idx val="0"/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доход от бизнеса
18%</a:t>
                </a:r>
              </a:p>
            </c:rich>
          </c:tx>
          <c:spPr/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93"/>
        <c:dLbl>
          <c:idx val="0"/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доход от бизнеса
18%</a:t>
                </a:r>
              </a:p>
            </c:rich>
          </c:tx>
          <c:spPr/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94"/>
        <c:dLbl>
          <c:idx val="0"/>
          <c:tx>
            <c:rich>
              <a:bodyPr/>
              <a:lstStyle/>
              <a:p>
                <a:pPr>
                  <a:defRPr/>
                </a:pPr>
                <a:r>
                  <a:rPr lang="ru-RU"/>
                  <a:t>доход от бизнеса
18%</a:t>
                </a:r>
              </a:p>
            </c:rich>
          </c:tx>
          <c:spPr/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9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96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97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ru-RU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9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9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00"/>
        <c:marker>
          <c:symbol val="none"/>
        </c:marker>
      </c:pivotFmt>
      <c:pivotFmt>
        <c:idx val="10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10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pieChart>
        <c:varyColors val="1"/>
        <c:firstSliceAng val="0"/>
      </c:pieChart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pivotSource>
    <c:name>[fin-fam_v16-03-01.xlsx]Исх.поток-анализ!СводнаяТаблица2</c:name>
    <c:fmtId val="0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dLbl>
          <c:idx val="0"/>
          <c:tx>
            <c:rich>
              <a:bodyPr/>
              <a:lstStyle/>
              <a:p>
                <a:r>
                  <a:rPr lang="ru-RU"/>
                  <a:t>налоги, штрафы
0%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tx>
            <c:rich>
              <a:bodyPr/>
              <a:lstStyle/>
              <a:p>
                <a:r>
                  <a:rPr lang="ru-RU"/>
                  <a:t>личное (хобби, …)
1%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tx>
            <c:rich>
              <a:bodyPr/>
              <a:lstStyle/>
              <a:p>
                <a:r>
                  <a:rPr lang="ru-RU"/>
                  <a:t>обслуж. инвестиций
2%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tx>
            <c:rich>
              <a:bodyPr/>
              <a:lstStyle/>
              <a:p>
                <a:r>
                  <a:rPr lang="ru-RU"/>
                  <a:t>образование
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tx>
            <c:rich>
              <a:bodyPr/>
              <a:lstStyle/>
              <a:p>
                <a:r>
                  <a:rPr lang="ru-RU"/>
                  <a:t>отпуск
8%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tx>
            <c:rich>
              <a:bodyPr/>
              <a:lstStyle/>
              <a:p>
                <a:r>
                  <a:rPr lang="ru-RU"/>
                  <a:t>обслуж. н/р активов
9%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tx>
            <c:rich>
              <a:bodyPr/>
              <a:lstStyle/>
              <a:p>
                <a:r>
                  <a:rPr lang="ru-RU"/>
                  <a:t>здоровье
10%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tx>
            <c:rich>
              <a:bodyPr/>
              <a:lstStyle/>
              <a:p>
                <a:r>
                  <a:rPr lang="ru-RU"/>
                  <a:t>развлечения
13%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tx>
            <c:rich>
              <a:bodyPr/>
              <a:lstStyle/>
              <a:p>
                <a:r>
                  <a:rPr lang="ru-RU"/>
                  <a:t>тек. потребление
21%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tx>
            <c:rich>
              <a:bodyPr/>
              <a:lstStyle/>
              <a:p>
                <a:r>
                  <a:rPr lang="ru-RU"/>
                  <a:t>крупные покупки
33%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tx>
            <c:rich>
              <a:bodyPr/>
              <a:lstStyle/>
              <a:p>
                <a:r>
                  <a:rPr lang="ru-RU"/>
                  <a:t>Оборудование
1%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tx>
            <c:rich>
              <a:bodyPr/>
              <a:lstStyle/>
              <a:p>
                <a:r>
                  <a:rPr lang="ru-RU"/>
                  <a:t>дом Снегири
1%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tx>
            <c:rich>
              <a:bodyPr/>
              <a:lstStyle/>
              <a:p>
                <a:r>
                  <a:rPr lang="ru-RU"/>
                  <a:t>автомобиль
6%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tx>
            <c:rich>
              <a:bodyPr/>
              <a:lstStyle/>
              <a:p>
                <a:r>
                  <a:rPr lang="ru-RU"/>
                  <a:t>дети
7%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tx>
            <c:rich>
              <a:bodyPr/>
              <a:lstStyle/>
              <a:p>
                <a:r>
                  <a:rPr lang="ru-RU"/>
                  <a:t>квартира
8%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tx>
            <c:rich>
              <a:bodyPr/>
              <a:lstStyle/>
              <a:p>
                <a:r>
                  <a:rPr lang="ru-RU"/>
                  <a:t>Игорь
77%</a:t>
                </a:r>
              </a:p>
            </c:rich>
          </c:tx>
          <c:showCatName val="1"/>
          <c:showPercent val="1"/>
          <c:extLst>
            <c:ext xmlns:c15="http://schemas.microsoft.com/office/drawing/2012/chart" uri="{CE6537A1-D6FC-4f65-9D91-7224C49458BB}"/>
          </c:extLst>
        </c:dLbl>
      </c:pivotFmt>
      <c:pivotFmt>
        <c:idx val="35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ru-RU"/>
            </a:p>
          </c:txPr>
          <c:showCatName val="1"/>
          <c:showPercent val="1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ru-RU"/>
            </a:p>
          </c:txPr>
          <c:showCatName val="1"/>
          <c:showPercent val="1"/>
        </c:dLbl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23128649854441283"/>
          <c:y val="9.2850900339873726E-2"/>
          <c:w val="0.58940860462617661"/>
          <c:h val="0.81063435435181863"/>
        </c:manualLayout>
      </c:layout>
      <c:pieChart>
        <c:varyColors val="1"/>
        <c:firstSliceAng val="0"/>
      </c:pieChart>
    </c:plotArea>
    <c:plotVisOnly val="1"/>
    <c:dispBlanksAs val="zero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0</xdr:row>
      <xdr:rowOff>152400</xdr:rowOff>
    </xdr:from>
    <xdr:to>
      <xdr:col>14</xdr:col>
      <xdr:colOff>76200</xdr:colOff>
      <xdr:row>15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</xdr:row>
      <xdr:rowOff>76200</xdr:rowOff>
    </xdr:from>
    <xdr:to>
      <xdr:col>11</xdr:col>
      <xdr:colOff>19050</xdr:colOff>
      <xdr:row>15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</xdr:row>
      <xdr:rowOff>57149</xdr:rowOff>
    </xdr:from>
    <xdr:to>
      <xdr:col>13</xdr:col>
      <xdr:colOff>180975</xdr:colOff>
      <xdr:row>18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Михаил Штейнбок" refreshedDate="42454.516476504628" createdVersion="3" refreshedVersion="3" minRefreshableVersion="3" recordCount="4">
  <cacheSource type="worksheet">
    <worksheetSource name="Доходы"/>
  </cacheSource>
  <cacheFields count="10">
    <cacheField name="Дата" numFmtId="14">
      <sharedItems containsSemiMixedTypes="0" containsNonDate="0" containsDate="1" containsString="0" minDate="2016-03-01T00:00:00" maxDate="2016-03-02T00:00:00"/>
    </cacheField>
    <cacheField name="Месяц" numFmtId="1">
      <sharedItems count="16">
        <s v="2016-03"/>
        <s v="2015-10" u="1"/>
        <s v="2015-11" u="1"/>
        <s v="23.07.20154" u="1"/>
        <s v="2015-12" u="1"/>
        <s v="2014-03" u="1"/>
        <s v="2015-05" u="1"/>
        <s v="2014-04" u="1"/>
        <s v="2015-06" u="1"/>
        <s v="2014-05" u="1"/>
        <s v="2015-07" u="1"/>
        <s v="2014-06" u="1"/>
        <s v="2015-08" u="1"/>
        <s v="2014-07" u="1"/>
        <s v="2015-09" u="1"/>
        <s v="2014-08" u="1"/>
      </sharedItems>
    </cacheField>
    <cacheField name="Название" numFmtId="0">
      <sharedItems/>
    </cacheField>
    <cacheField name="Сумма" numFmtId="164">
      <sharedItems containsSemiMixedTypes="0" containsString="0" containsNumber="1" containsInteger="1" minValue="0" maxValue="0"/>
    </cacheField>
    <cacheField name="Периодичность" numFmtId="0">
      <sharedItems/>
    </cacheField>
    <cacheField name="Сумма в среднем за месяц" numFmtId="164">
      <sharedItems containsSemiMixedTypes="0" containsString="0" containsNumber="1" containsInteger="1" minValue="0" maxValue="0"/>
    </cacheField>
    <cacheField name="Категория" numFmtId="0">
      <sharedItems/>
    </cacheField>
    <cacheField name="Характер" numFmtId="0">
      <sharedItems containsBlank="1" count="5">
        <s v="др. поступления (не доход!)"/>
        <s v="переоценка активов"/>
        <s v="переоценка долгов"/>
        <s v="доход"/>
        <m u="1"/>
      </sharedItems>
    </cacheField>
    <cacheField name="Источник" numFmtId="0">
      <sharedItems containsNonDate="0" containsString="0" containsBlank="1"/>
    </cacheField>
    <cacheField name="Период учёта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Михаил Штейнбок" refreshedDate="42454.516476851852" createdVersion="3" refreshedVersion="3" minRefreshableVersion="3" recordCount="6">
  <cacheSource type="worksheet">
    <worksheetSource name="Расходы"/>
  </cacheSource>
  <cacheFields count="13">
    <cacheField name="Дата" numFmtId="14">
      <sharedItems containsSemiMixedTypes="0" containsNonDate="0" containsDate="1" containsString="0" minDate="2016-03-01T00:00:00" maxDate="2016-03-02T00:00:00"/>
    </cacheField>
    <cacheField name="Месяц" numFmtId="1">
      <sharedItems count="16">
        <s v="2016-03"/>
        <s v="2015-10" u="1"/>
        <s v="2015-11" u="1"/>
        <s v="2015-12" u="1"/>
        <s v="2015-03" u="1"/>
        <s v="2014-02" u="1"/>
        <s v="2014-03" u="1"/>
        <s v="2014-04" u="1"/>
        <s v="2015-06" u="1"/>
        <s v="2014-05" u="1"/>
        <s v="2015-07" u="1"/>
        <s v="2014-06" u="1"/>
        <s v="2015-08" u="1"/>
        <s v="2014-07" u="1"/>
        <s v="2015-09" u="1"/>
        <s v="2014-08" u="1"/>
      </sharedItems>
    </cacheField>
    <cacheField name="Название" numFmtId="0">
      <sharedItems/>
    </cacheField>
    <cacheField name="Сумма (руб.)" numFmtId="164">
      <sharedItems containsSemiMixedTypes="0" containsString="0" containsNumber="1" containsInteger="1" minValue="0" maxValue="0"/>
    </cacheField>
    <cacheField name="Сумма в WH (часы)" numFmtId="3">
      <sharedItems containsSemiMixedTypes="0" containsString="0" containsNumber="1" containsInteger="1" minValue="0" maxValue="0"/>
    </cacheField>
    <cacheField name="Периодичность" numFmtId="0">
      <sharedItems/>
    </cacheField>
    <cacheField name="Сумма в среднем в месяц (руб.)" numFmtId="164">
      <sharedItems containsSemiMixedTypes="0" containsString="0" containsNumber="1" containsInteger="1" minValue="0" maxValue="0"/>
    </cacheField>
    <cacheField name="Категория" numFmtId="0">
      <sharedItems/>
    </cacheField>
    <cacheField name="Объект" numFmtId="0">
      <sharedItems/>
    </cacheField>
    <cacheField name="Характер" numFmtId="0">
      <sharedItems containsBlank="1" count="8">
        <s v="инвестиции"/>
        <s v="погаш. долга"/>
        <s v="курс. разница"/>
        <s v="переоценка активов"/>
        <s v="переоценка долгов"/>
        <s v="расходы"/>
        <m u="1"/>
        <s v="затраты" u="1"/>
      </sharedItems>
    </cacheField>
    <cacheField name="Необходимость" numFmtId="0">
      <sharedItems/>
    </cacheField>
    <cacheField name="???" numFmtId="0">
      <sharedItems containsNonDate="0" containsString="0" containsBlank="1"/>
    </cacheField>
    <cacheField name="Период учёта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Михаил Штейнбок" refreshedDate="42454.516477083336" createdVersion="3" refreshedVersion="3" minRefreshableVersion="3" recordCount="3">
  <cacheSource type="worksheet">
    <worksheetSource name="Активы"/>
  </cacheSource>
  <cacheFields count="11">
    <cacheField name="Дата" numFmtId="14">
      <sharedItems containsSemiMixedTypes="0" containsNonDate="0" containsDate="1" containsString="0" minDate="2014-03-01T00:00:00" maxDate="2016-03-02T00:00:00" count="24">
        <d v="2016-03-01T00:00:00"/>
        <d v="2014-08-01T00:00:00" u="1"/>
        <d v="2015-08-01T00:00:00" u="1"/>
        <d v="2015-10-11T00:00:00" u="1"/>
        <d v="2014-07-01T00:00:00" u="1"/>
        <d v="2015-07-01T00:00:00" u="1"/>
        <d v="2015-08-25T00:00:00" u="1"/>
        <d v="2015-07-13T00:00:00" u="1"/>
        <d v="2014-06-01T00:00:00" u="1"/>
        <d v="2015-06-27T00:00:00" u="1"/>
        <d v="2015-08-11T00:00:00" u="1"/>
        <d v="2014-05-01T00:00:00" u="1"/>
        <d v="2015-09-21T00:00:00" u="1"/>
        <d v="2014-04-01T00:00:00" u="1"/>
        <d v="2015-09-07T00:00:00" u="1"/>
        <d v="2015-10-12T00:00:00" u="1"/>
        <d v="2014-03-01T00:00:00" u="1"/>
        <d v="2015-12-01T00:00:00" u="1"/>
        <d v="2015-07-19T00:00:00" u="1"/>
        <d v="2015-11-01T00:00:00" u="1"/>
        <d v="2015-08-17T00:00:00" u="1"/>
        <d v="2015-10-01T00:00:00" u="1"/>
        <d v="2015-10-20T00:00:00" u="1"/>
        <d v="2015-09-01T00:00:00" u="1"/>
      </sharedItems>
    </cacheField>
    <cacheField name="Название" numFmtId="0">
      <sharedItems/>
    </cacheField>
    <cacheField name="Сумма" numFmtId="164">
      <sharedItems containsNonDate="0" containsString="0" containsBlank="1"/>
    </cacheField>
    <cacheField name="Валюта" numFmtId="0">
      <sharedItems containsBlank="1" count="4">
        <s v="рубли"/>
        <s v="доллары"/>
        <s v="евро"/>
        <m u="1"/>
      </sharedItems>
    </cacheField>
    <cacheField name="Стоимость в рублях" numFmtId="165">
      <sharedItems containsSemiMixedTypes="0" containsString="0" containsNumber="1" containsInteger="1" minValue="0" maxValue="0"/>
    </cacheField>
    <cacheField name="Характер" numFmtId="0">
      <sharedItems containsBlank="1" count="6">
        <s v="неработающие"/>
        <s v="рабочие"/>
        <s v="бизнес"/>
        <m u="1"/>
        <s v="оборотные" u="1"/>
        <s v="внеоборотные" u="1"/>
      </sharedItems>
    </cacheField>
    <cacheField name="Ликвидность" numFmtId="0">
      <sharedItems containsNonDate="0" containsString="0" containsBlank="1"/>
    </cacheField>
    <cacheField name="Доходность (кол)" numFmtId="10">
      <sharedItems containsSemiMixedTypes="0" containsString="0" containsNumber="1" minValue="0" maxValue="0.2" count="21">
        <n v="0"/>
        <n v="0.10249999999999999" u="1"/>
        <n v="0.2" u="1"/>
        <n v="6.0000000000000001E-3" u="1"/>
        <n v="5.5E-2" u="1"/>
        <n v="9.5000000000000001E-2" u="1"/>
        <n v="7.1999999999999995E-2" u="1"/>
        <n v="5.0500000000000003E-2" u="1"/>
        <n v="0.10299999999999999" u="1"/>
        <n v="4.9000000000000002E-2" u="1"/>
        <n v="5.7500000000000002E-2" u="1"/>
        <n v="9.2499999999999999E-2" u="1"/>
        <n v="6.3500000000000001E-2" u="1"/>
        <n v="8.5000000000000006E-2" u="1"/>
        <n v="0.06" u="1"/>
        <n v="7.9000000000000001E-2" u="1"/>
        <n v="8.2000000000000003E-2" u="1"/>
        <n v="1.2E-2" u="1"/>
        <n v="7.0000000000000007E-2" u="1"/>
        <n v="5.3999999999999999E-2" u="1"/>
        <n v="3.95E-2" u="1"/>
      </sharedItems>
    </cacheField>
    <cacheField name="Кому принадлежит" numFmtId="165">
      <sharedItems containsNonDate="0" containsString="0" containsBlank="1"/>
    </cacheField>
    <cacheField name="Объект (во что вложено)" numFmtId="165">
      <sharedItems containsNonDate="0" containsString="0" containsBlank="1"/>
    </cacheField>
    <cacheField name="Страна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Михаил Штейнбок" refreshedDate="42454.516477777775" createdVersion="3" refreshedVersion="3" minRefreshableVersion="3" recordCount="3">
  <cacheSource type="worksheet">
    <worksheetSource name="Обязательства"/>
  </cacheSource>
  <cacheFields count="9">
    <cacheField name="Дата" numFmtId="14">
      <sharedItems containsSemiMixedTypes="0" containsNonDate="0" containsDate="1" containsString="0" minDate="2014-03-01T00:00:00" maxDate="2016-03-02T00:00:00" count="25">
        <d v="2016-03-01T00:00:00"/>
        <d v="2014-08-01T00:00:00" u="1"/>
        <d v="2015-08-01T00:00:00" u="1"/>
        <d v="2014-07-01T00:00:00" u="1"/>
        <d v="2015-07-01T00:00:00" u="1"/>
        <d v="2015-08-25T00:00:00" u="1"/>
        <d v="2015-07-13T00:00:00" u="1"/>
        <d v="2014-06-01T00:00:00" u="1"/>
        <d v="2015-06-27T00:00:00" u="1"/>
        <d v="2015-08-11T00:00:00" u="1"/>
        <d v="2014-05-01T00:00:00" u="1"/>
        <d v="2015-09-21T00:00:00" u="1"/>
        <d v="2014-04-01T00:00:00" u="1"/>
        <d v="2015-09-07T00:00:00" u="1"/>
        <d v="2015-10-12T00:00:00" u="1"/>
        <d v="2014-03-01T00:00:00" u="1"/>
        <d v="2015-12-01T00:00:00" u="1"/>
        <d v="2015-08-12T00:00:00" u="1"/>
        <d v="2015-07-19T00:00:00" u="1"/>
        <d v="2015-11-01T00:00:00" u="1"/>
        <d v="2015-08-17T00:00:00" u="1"/>
        <d v="2015-07-31T00:00:00" u="1"/>
        <d v="2015-10-01T00:00:00" u="1"/>
        <d v="2015-10-20T00:00:00" u="1"/>
        <d v="2015-09-01T00:00:00" u="1"/>
      </sharedItems>
    </cacheField>
    <cacheField name="Название" numFmtId="0">
      <sharedItems/>
    </cacheField>
    <cacheField name="Сумма" numFmtId="164">
      <sharedItems containsNonDate="0" containsString="0" containsBlank="1"/>
    </cacheField>
    <cacheField name="Валюта" numFmtId="0">
      <sharedItems containsBlank="1" count="4">
        <s v="рубли"/>
        <s v="доллары"/>
        <s v="евро"/>
        <m u="1"/>
      </sharedItems>
    </cacheField>
    <cacheField name="Сумма в рублях" numFmtId="165">
      <sharedItems containsSemiMixedTypes="0" containsString="0" containsNumber="1" containsInteger="1" minValue="0" maxValue="0"/>
    </cacheField>
    <cacheField name="Срочность" numFmtId="0">
      <sharedItems/>
    </cacheField>
    <cacheField name="Дата погашения" numFmtId="14">
      <sharedItems containsNonDate="0" containsString="0" containsBlank="1"/>
    </cacheField>
    <cacheField name="Стоимость (% годовых)" numFmtId="10">
      <sharedItems containsSemiMixedTypes="0" containsString="0" containsNumber="1" minValue="0" maxValue="0.18" count="5">
        <n v="0"/>
        <n v="7.0000000000000007E-2" u="1"/>
        <n v="0.18" u="1"/>
        <n v="0.08" u="1"/>
        <n v="0.1" u="1"/>
      </sharedItems>
    </cacheField>
    <cacheField name="Кому принадлежит" numFmtId="165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d v="2016-03-01T00:00:00"/>
    <x v="0"/>
    <s v="обязательная строка"/>
    <n v="0"/>
    <s v="месяц"/>
    <n v="0"/>
    <s v="в долг"/>
    <x v="0"/>
    <m/>
    <n v="1"/>
  </r>
  <r>
    <d v="2016-03-01T00:00:00"/>
    <x v="0"/>
    <s v="обязательная строка"/>
    <n v="0"/>
    <s v="месяц"/>
    <n v="0"/>
    <s v="разовый доход"/>
    <x v="1"/>
    <m/>
    <n v="1"/>
  </r>
  <r>
    <d v="2016-03-01T00:00:00"/>
    <x v="0"/>
    <s v="обязательная строка"/>
    <n v="0"/>
    <s v="месяц"/>
    <n v="0"/>
    <s v="разовый доход"/>
    <x v="2"/>
    <m/>
    <n v="1"/>
  </r>
  <r>
    <d v="2016-03-01T00:00:00"/>
    <x v="0"/>
    <s v="обязательная строка"/>
    <n v="0"/>
    <s v="месяц"/>
    <n v="0"/>
    <s v="зарплата"/>
    <x v="3"/>
    <m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">
  <r>
    <d v="2016-03-01T00:00:00"/>
    <x v="0"/>
    <s v="обязательная строка"/>
    <n v="0"/>
    <n v="0"/>
    <s v="месяц"/>
    <n v="0"/>
    <s v="вложения в активы"/>
    <s v="инвестиции"/>
    <x v="0"/>
    <s v="высокая"/>
    <m/>
    <n v="1"/>
  </r>
  <r>
    <d v="2016-03-01T00:00:00"/>
    <x v="0"/>
    <s v="обязательная строка"/>
    <n v="0"/>
    <n v="0"/>
    <s v="месяц"/>
    <n v="0"/>
    <s v="погашение долга"/>
    <s v="долги"/>
    <x v="1"/>
    <s v="высокая"/>
    <m/>
    <n v="1"/>
  </r>
  <r>
    <d v="2016-03-01T00:00:00"/>
    <x v="0"/>
    <s v="обязательная строка"/>
    <n v="0"/>
    <n v="0"/>
    <s v="месяц"/>
    <n v="0"/>
    <s v="вложения в активы"/>
    <s v="инвестиции"/>
    <x v="2"/>
    <s v="высокая"/>
    <m/>
    <n v="1"/>
  </r>
  <r>
    <d v="2016-03-01T00:00:00"/>
    <x v="0"/>
    <s v="обязательная строка"/>
    <n v="0"/>
    <n v="0"/>
    <s v="месяц"/>
    <n v="0"/>
    <s v="вложения в активы"/>
    <s v="инвестиции"/>
    <x v="3"/>
    <s v="высокая"/>
    <m/>
    <n v="1"/>
  </r>
  <r>
    <d v="2016-03-01T00:00:00"/>
    <x v="0"/>
    <s v="обязательная строка"/>
    <n v="0"/>
    <n v="0"/>
    <s v="месяц"/>
    <n v="0"/>
    <s v="вложения в активы"/>
    <s v="инвестиции"/>
    <x v="4"/>
    <s v="высокая"/>
    <m/>
    <n v="1"/>
  </r>
  <r>
    <d v="2016-03-01T00:00:00"/>
    <x v="0"/>
    <s v="обязательная строка"/>
    <n v="0"/>
    <n v="0"/>
    <s v="месяц"/>
    <n v="0"/>
    <s v="тек. потребление"/>
    <s v="семья"/>
    <x v="5"/>
    <s v="высокая"/>
    <m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">
  <r>
    <x v="0"/>
    <s v="обязательная строка"/>
    <m/>
    <x v="0"/>
    <n v="0"/>
    <x v="0"/>
    <m/>
    <x v="0"/>
    <m/>
    <m/>
    <m/>
  </r>
  <r>
    <x v="0"/>
    <s v="обязательная строка"/>
    <m/>
    <x v="1"/>
    <n v="0"/>
    <x v="1"/>
    <m/>
    <x v="0"/>
    <m/>
    <m/>
    <m/>
  </r>
  <r>
    <x v="0"/>
    <s v="обязательная строка"/>
    <m/>
    <x v="2"/>
    <n v="0"/>
    <x v="2"/>
    <m/>
    <x v="0"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">
  <r>
    <x v="0"/>
    <s v="обязательная строка"/>
    <m/>
    <x v="0"/>
    <n v="0"/>
    <s v="долгосрочные"/>
    <m/>
    <x v="0"/>
    <m/>
  </r>
  <r>
    <x v="0"/>
    <s v="обязательная строка"/>
    <m/>
    <x v="1"/>
    <n v="0"/>
    <s v="текущие"/>
    <m/>
    <x v="0"/>
    <m/>
  </r>
  <r>
    <x v="0"/>
    <s v="обязательная строка"/>
    <m/>
    <x v="2"/>
    <n v="0"/>
    <s v="просроченные"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СводнаяТаблица1" cacheId="6" applyNumberFormats="0" applyBorderFormats="0" applyFontFormats="0" applyPatternFormats="0" applyAlignmentFormats="0" applyWidthHeightFormats="1" dataCaption="Значения" updatedVersion="3" minRefreshableVersion="3" showCalcMbrs="0" useAutoFormatting="1" colGrandTotals="0" itemPrintTitles="1" createdVersion="3" indent="0" outline="1" outlineData="1" multipleFieldFilters="0" colHeaderCaption="Дата">
  <location ref="A3:B8" firstHeaderRow="1" firstDataRow="2" firstDataCol="1"/>
  <pivotFields count="11">
    <pivotField axis="axisCol" showAll="0" sortType="ascending">
      <items count="25">
        <item m="1" x="16"/>
        <item m="1" x="13"/>
        <item m="1" x="11"/>
        <item m="1" x="8"/>
        <item m="1" x="4"/>
        <item m="1" x="1"/>
        <item m="1" x="9"/>
        <item m="1" x="5"/>
        <item m="1" x="7"/>
        <item m="1" x="18"/>
        <item m="1" x="2"/>
        <item m="1" x="10"/>
        <item m="1" x="20"/>
        <item m="1" x="6"/>
        <item m="1" x="23"/>
        <item m="1" x="14"/>
        <item m="1" x="12"/>
        <item m="1" x="21"/>
        <item m="1" x="3"/>
        <item m="1" x="15"/>
        <item m="1" x="22"/>
        <item m="1" x="19"/>
        <item m="1" x="17"/>
        <item x="0"/>
        <item t="default"/>
      </items>
    </pivotField>
    <pivotField showAll="0"/>
    <pivotField showAll="0"/>
    <pivotField showAll="0"/>
    <pivotField dataField="1" showAll="0"/>
    <pivotField axis="axisRow" showAll="0" defaultSubtotal="0">
      <items count="6">
        <item m="1" x="5"/>
        <item m="1" x="4"/>
        <item m="1" x="3"/>
        <item x="0"/>
        <item x="1"/>
        <item x="2"/>
      </items>
    </pivotField>
    <pivotField showAll="0"/>
    <pivotField showAll="0"/>
    <pivotField showAll="0"/>
    <pivotField showAll="0" defaultSubtotal="0"/>
    <pivotField showAll="0" defaultSubtotal="0"/>
  </pivotFields>
  <rowFields count="1">
    <field x="5"/>
  </rowFields>
  <rowItems count="4">
    <i>
      <x v="3"/>
    </i>
    <i>
      <x v="4"/>
    </i>
    <i>
      <x v="5"/>
    </i>
    <i t="grand">
      <x/>
    </i>
  </rowItems>
  <colFields count="1">
    <field x="0"/>
  </colFields>
  <colItems count="1">
    <i>
      <x v="23"/>
    </i>
  </colItems>
  <dataFields count="1">
    <dataField name="АКТИВЫ" fld="4" baseField="0" baseItem="0" numFmtId="164"/>
  </dataFields>
  <formats count="3">
    <format dxfId="38">
      <pivotArea field="0" type="button" dataOnly="0" labelOnly="1" outline="0" axis="axisCol" fieldPosition="0"/>
    </format>
    <format dxfId="37">
      <pivotArea type="origin" dataOnly="0" labelOnly="1" outline="0" fieldPosition="0"/>
    </format>
    <format dxfId="36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СводнаяТаблица1" cacheId="4" applyNumberFormats="0" applyBorderFormats="0" applyFontFormats="0" applyPatternFormats="0" applyAlignmentFormats="0" applyWidthHeightFormats="1" dataCaption="Значения" updatedVersion="3" minRefreshableVersion="3" showCalcMbrs="0" colGrandTotals="0" itemPrintTitles="1" createdVersion="3" indent="0" outline="1" outlineData="1" multipleFieldFilters="0" chartFormat="1" colHeaderCaption="Месяц" fieldListSortAscending="1">
  <location ref="A3:C20" firstHeaderRow="1" firstDataRow="1" firstDataCol="0"/>
  <pivotFields count="10">
    <pivotField numFmtId="14" showAll="0"/>
    <pivotField showAll="0"/>
    <pivotField showAll="0"/>
    <pivotField numFmtId="164" showAll="0"/>
    <pivotField showAll="0"/>
    <pivotField numFmtId="164" showAll="0" defaultSubtotal="0"/>
    <pivotField showAll="0"/>
    <pivotField showAll="0"/>
    <pivotField showAll="0" defaultSubtotal="0"/>
    <pivotField showAll="0" defaultSubtotal="0"/>
  </pivot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СводнаяТаблица2" cacheId="5" applyNumberFormats="0" applyBorderFormats="0" applyFontFormats="0" applyPatternFormats="0" applyAlignmentFormats="0" applyWidthHeightFormats="1" dataCaption="Значения" updatedVersion="3" minRefreshableVersion="3" showCalcMbrs="0" colGrandTotals="0" itemPrintTitles="1" mergeItem="1" createdVersion="3" indent="0" outline="1" outlineData="1" multipleFieldFilters="0" chartFormat="1" rowHeaderCaption="- в т.ч." colHeaderCaption="месяц">
  <location ref="A1:C18" firstHeaderRow="1" firstDataRow="1" firstDataCol="0"/>
  <pivotFields count="13">
    <pivotField numFmtId="14" showAll="0" defaultSubtotal="0"/>
    <pivotField numFmtId="1" showAll="0" sortType="ascending">
      <items count="17">
        <item h="1" m="1" x="5"/>
        <item h="1" m="1" x="6"/>
        <item h="1" m="1" x="7"/>
        <item h="1" m="1" x="9"/>
        <item h="1" m="1" x="11"/>
        <item h="1" m="1" x="13"/>
        <item h="1" m="1" x="15"/>
        <item h="1" m="1" x="4"/>
        <item h="1" m="1" x="8"/>
        <item h="1" m="1" x="10"/>
        <item h="1" m="1" x="12"/>
        <item h="1" m="1" x="14"/>
        <item m="1" x="1"/>
        <item m="1" x="2"/>
        <item h="1" m="1" x="3"/>
        <item h="1" x="0"/>
        <item t="default"/>
      </items>
    </pivotField>
    <pivotField showAll="0"/>
    <pivotField numFmtId="164" showAll="0" defaultSubtotal="0"/>
    <pivotField numFmtId="3" showAll="0" defaultSubtotal="0"/>
    <pivotField showAll="0"/>
    <pivotField numFmtId="164"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</pivotFields>
  <formats count="2">
    <format dxfId="5">
      <pivotArea outline="0" collapsedLevelsAreSubtotals="1" fieldPosition="0"/>
    </format>
    <format dxfId="4">
      <pivotArea field="1" type="button" dataOnly="0" labelOnly="1" outline="0"/>
    </format>
  </formats>
  <chartFormats count="1">
    <chartFormat chart="0" format="11" series="1">
      <pivotArea type="data" outline="0" fieldPosition="0"/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7" applyNumberFormats="0" applyBorderFormats="0" applyFontFormats="0" applyPatternFormats="0" applyAlignmentFormats="0" applyWidthHeightFormats="1" dataCaption="Значения" updatedVersion="3" minRefreshableVersion="3" showCalcMbrs="0" useAutoFormatting="1" colGrandTotals="0" itemPrintTitles="1" createdVersion="3" indent="0" outline="1" outlineData="1" multipleFieldFilters="0" colHeaderCaption="Дата">
  <location ref="A3:B5" firstHeaderRow="1" firstDataRow="2" firstDataCol="1"/>
  <pivotFields count="9">
    <pivotField axis="axisCol" showAll="0" sortType="ascending">
      <items count="26">
        <item m="1" x="15"/>
        <item m="1" x="12"/>
        <item m="1" x="10"/>
        <item m="1" x="7"/>
        <item m="1" x="3"/>
        <item m="1" x="1"/>
        <item m="1" x="8"/>
        <item m="1" x="4"/>
        <item m="1" x="6"/>
        <item m="1" x="18"/>
        <item m="1" x="21"/>
        <item m="1" x="2"/>
        <item m="1" x="9"/>
        <item m="1" x="17"/>
        <item m="1" x="20"/>
        <item m="1" x="5"/>
        <item m="1" x="24"/>
        <item m="1" x="13"/>
        <item m="1" x="11"/>
        <item m="1" x="22"/>
        <item m="1" x="14"/>
        <item m="1" x="23"/>
        <item m="1" x="19"/>
        <item m="1" x="16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Items count="1">
    <i/>
  </rowItems>
  <colFields count="1">
    <field x="0"/>
  </colFields>
  <colItems count="1">
    <i>
      <x v="24"/>
    </i>
  </colItems>
  <dataFields count="1">
    <dataField name="Обязательства" fld="4" baseField="0" baseItem="0" numFmtId="164"/>
  </dataFields>
  <formats count="4">
    <format dxfId="35">
      <pivotArea field="0" type="button" dataOnly="0" labelOnly="1" outline="0" axis="axisCol" fieldPosition="0"/>
    </format>
    <format dxfId="34">
      <pivotArea type="origin" dataOnly="0" labelOnly="1" outline="0" fieldPosition="0"/>
    </format>
    <format dxfId="33">
      <pivotArea dataOnly="0" labelOnly="1" outline="0" axis="axisValues" fieldPosition="0"/>
    </format>
    <format dxfId="3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Доходы" cacheId="4" applyNumberFormats="0" applyBorderFormats="0" applyFontFormats="0" applyPatternFormats="0" applyAlignmentFormats="0" applyWidthHeightFormats="1" dataCaption="Значения" updatedVersion="3" minRefreshableVersion="3" showCalcMbrs="0" colGrandTotals="0" itemPrintTitles="1" createdVersion="3" indent="0" outline="1" outlineData="1" multipleFieldFilters="0" colHeaderCaption="Период">
  <location ref="A3:B9" firstHeaderRow="1" firstDataRow="2" firstDataCol="1"/>
  <pivotFields count="10">
    <pivotField showAll="0"/>
    <pivotField axis="axisCol" numFmtId="1" showAll="0" sortType="ascending">
      <items count="17">
        <item m="1" x="5"/>
        <item m="1" x="7"/>
        <item m="1" x="9"/>
        <item m="1" x="11"/>
        <item m="1" x="13"/>
        <item m="1" x="15"/>
        <item m="1" x="6"/>
        <item m="1" x="8"/>
        <item m="1" x="10"/>
        <item m="1" x="12"/>
        <item m="1" x="14"/>
        <item m="1" x="1"/>
        <item m="1" x="2"/>
        <item m="1" x="4"/>
        <item x="0"/>
        <item m="1" x="3"/>
        <item t="default"/>
      </items>
    </pivotField>
    <pivotField showAll="0"/>
    <pivotField dataField="1" showAll="0"/>
    <pivotField showAll="0" defaultSubtotal="0"/>
    <pivotField numFmtId="164" showAll="0" defaultSubtotal="0"/>
    <pivotField showAll="0" defaultSubtotal="0"/>
    <pivotField axis="axisRow" showAll="0" defaultSubtotal="0">
      <items count="5">
        <item x="3"/>
        <item x="0"/>
        <item m="1" x="4"/>
        <item x="2"/>
        <item x="1"/>
      </items>
    </pivotField>
    <pivotField showAll="0" defaultSubtotal="0"/>
    <pivotField showAll="0" sortType="ascending" defaultSubtotal="0"/>
  </pivotFields>
  <rowFields count="1">
    <field x="7"/>
  </rowFields>
  <rowItems count="5">
    <i>
      <x/>
    </i>
    <i>
      <x v="1"/>
    </i>
    <i>
      <x v="3"/>
    </i>
    <i>
      <x v="4"/>
    </i>
    <i t="grand">
      <x/>
    </i>
  </rowItems>
  <colFields count="1">
    <field x="1"/>
  </colFields>
  <colItems count="1">
    <i>
      <x v="14"/>
    </i>
  </colItems>
  <dataFields count="1">
    <dataField name="Сумма по полю Сумма" fld="3" baseField="0" baseItem="0"/>
  </dataFields>
  <formats count="5">
    <format dxfId="31">
      <pivotArea grandCol="1" outline="0" collapsedLevelsAreSubtotals="1" fieldPosition="0"/>
    </format>
    <format dxfId="30">
      <pivotArea field="1" type="button" dataOnly="0" labelOnly="1" outline="0" axis="axisCol" fieldPosition="0"/>
    </format>
    <format dxfId="29">
      <pivotArea type="origin" dataOnly="0" labelOnly="1" outline="0" fieldPosition="0"/>
    </format>
    <format dxfId="28">
      <pivotArea dataOnly="0" labelOnly="1" outline="0" axis="axisValues" fieldPosition="0"/>
    </format>
    <format dxfId="27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1" cacheId="5" applyNumberFormats="0" applyBorderFormats="0" applyFontFormats="0" applyPatternFormats="0" applyAlignmentFormats="0" applyWidthHeightFormats="1" dataCaption="Значения" updatedVersion="3" minRefreshableVersion="3" showCalcMbrs="0" colGrandTotals="0" itemPrintTitles="1" createdVersion="3" indent="0" outline="1" outlineData="1" multipleFieldFilters="0" colHeaderCaption="Месяц">
  <location ref="A3:B11" firstHeaderRow="1" firstDataRow="2" firstDataCol="1"/>
  <pivotFields count="13">
    <pivotField numFmtId="14" showAll="0" defaultSubtotal="0"/>
    <pivotField axis="axisCol" numFmtId="1" showAll="0" sortType="ascending">
      <items count="17">
        <item m="1" x="5"/>
        <item m="1" x="6"/>
        <item m="1" x="7"/>
        <item m="1" x="9"/>
        <item m="1" x="11"/>
        <item m="1" x="13"/>
        <item m="1" x="15"/>
        <item m="1" x="4"/>
        <item m="1" x="8"/>
        <item m="1" x="10"/>
        <item m="1" x="12"/>
        <item m="1" x="14"/>
        <item m="1" x="1"/>
        <item m="1" x="2"/>
        <item m="1" x="3"/>
        <item x="0"/>
        <item t="default"/>
      </items>
    </pivotField>
    <pivotField showAll="0"/>
    <pivotField dataField="1" numFmtId="164" showAll="0" defaultSubtotal="0"/>
    <pivotField numFmtId="3" showAll="0" defaultSubtotal="0"/>
    <pivotField showAll="0"/>
    <pivotField numFmtId="164" showAll="0" defaultSubtotal="0"/>
    <pivotField showAll="0" defaultSubtotal="0"/>
    <pivotField showAll="0" defaultSubtotal="0"/>
    <pivotField axis="axisRow" showAll="0" sortType="descending" defaultSubtotal="0">
      <items count="8">
        <item m="1" x="6"/>
        <item x="5"/>
        <item x="1"/>
        <item x="4"/>
        <item x="3"/>
        <item x="2"/>
        <item x="0"/>
        <item m="1" x="7"/>
      </items>
    </pivotField>
    <pivotField showAll="0" defaultSubtotal="0"/>
    <pivotField showAll="0" defaultSubtotal="0"/>
    <pivotField showAll="0" defaultSubtotal="0"/>
  </pivotFields>
  <rowFields count="1">
    <field x="9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1">
    <i>
      <x v="15"/>
    </i>
  </colItems>
  <dataFields count="1">
    <dataField name="Сумма по полю Сумма (руб.)" fld="3" baseField="0" baseItem="0"/>
  </dataFields>
  <formats count="4">
    <format dxfId="26">
      <pivotArea dataOnly="0" labelOnly="1" grandCol="1" outline="0" fieldPosition="0"/>
    </format>
    <format dxfId="25">
      <pivotArea outline="0" collapsedLevelsAreSubtotals="1" fieldPosition="0"/>
    </format>
    <format dxfId="24">
      <pivotArea field="1" type="button" dataOnly="0" labelOnly="1" outline="0" axis="axisCol" fieldPosition="0"/>
    </format>
    <format dxfId="23">
      <pivotArea type="origin" dataOnly="0" labelOnly="1" outline="0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1" cacheId="6" applyNumberFormats="0" applyBorderFormats="0" applyFontFormats="0" applyPatternFormats="0" applyAlignmentFormats="0" applyWidthHeightFormats="1" dataCaption="Значения" updatedVersion="3" minRefreshableVersion="3" showCalcMbrs="0" rowGrandTotals="0" colGrandTotals="0" itemPrintTitles="1" createdVersion="3" indent="0" outline="1" outlineData="1" multipleFieldFilters="0" rowHeaderCaption="валюты" colHeaderCaption="Дата" fieldListSortAscending="1">
  <location ref="A3:B6" firstHeaderRow="1" firstDataRow="2" firstDataCol="1"/>
  <pivotFields count="11">
    <pivotField axis="axisCol" numFmtId="14" showAll="0" sortType="ascending">
      <items count="25">
        <item m="1" x="16"/>
        <item m="1" x="13"/>
        <item m="1" x="11"/>
        <item m="1" x="8"/>
        <item m="1" x="4"/>
        <item m="1" x="1"/>
        <item m="1" x="9"/>
        <item m="1" x="5"/>
        <item m="1" x="7"/>
        <item m="1" x="18"/>
        <item m="1" x="2"/>
        <item m="1" x="10"/>
        <item m="1" x="20"/>
        <item m="1" x="6"/>
        <item m="1" x="23"/>
        <item m="1" x="14"/>
        <item m="1" x="12"/>
        <item m="1" x="21"/>
        <item m="1" x="3"/>
        <item m="1" x="15"/>
        <item m="1" x="22"/>
        <item m="1" x="19"/>
        <item m="1" x="17"/>
        <item x="0"/>
        <item t="default"/>
      </items>
    </pivotField>
    <pivotField showAll="0"/>
    <pivotField dataField="1" numFmtId="164" showAll="0"/>
    <pivotField axis="axisRow" showAll="0">
      <items count="5">
        <item x="1"/>
        <item x="2"/>
        <item h="1" x="0"/>
        <item h="1" m="1" x="3"/>
        <item t="default"/>
      </items>
    </pivotField>
    <pivotField numFmtId="165"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3"/>
  </rowFields>
  <rowItems count="2">
    <i>
      <x/>
    </i>
    <i>
      <x v="1"/>
    </i>
  </rowItems>
  <colFields count="1">
    <field x="0"/>
  </colFields>
  <colItems count="1">
    <i>
      <x v="23"/>
    </i>
  </colItems>
  <dataFields count="1">
    <dataField name="Сумма в валюте" fld="2" baseField="0" baseItem="0"/>
  </dataFields>
  <formats count="3">
    <format dxfId="22">
      <pivotArea type="origin" dataOnly="0" labelOnly="1" outline="0" fieldPosition="0"/>
    </format>
    <format dxfId="21">
      <pivotArea field="0" type="button" dataOnly="0" labelOnly="1" outline="0" axis="axisCol" fieldPosition="0"/>
    </format>
    <format dxfId="2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2" cacheId="7" applyNumberFormats="0" applyBorderFormats="0" applyFontFormats="0" applyPatternFormats="0" applyAlignmentFormats="0" applyWidthHeightFormats="1" dataCaption="Значения" updatedVersion="3" minRefreshableVersion="3" showCalcMbrs="0" rowGrandTotals="0" colGrandTotals="0" itemPrintTitles="1" createdVersion="3" indent="0" outline="1" outlineData="1" multipleFieldFilters="0" rowHeaderCaption="валюта" colHeaderCaption="Дата">
  <location ref="A3:B6" firstHeaderRow="1" firstDataRow="2" firstDataCol="1"/>
  <pivotFields count="9">
    <pivotField axis="axisCol" numFmtId="14" showAll="0" sortType="ascending">
      <items count="26">
        <item m="1" x="15"/>
        <item m="1" x="12"/>
        <item m="1" x="10"/>
        <item m="1" x="7"/>
        <item m="1" x="3"/>
        <item m="1" x="1"/>
        <item m="1" x="8"/>
        <item m="1" x="4"/>
        <item m="1" x="6"/>
        <item m="1" x="18"/>
        <item m="1" x="21"/>
        <item m="1" x="2"/>
        <item m="1" x="9"/>
        <item m="1" x="17"/>
        <item m="1" x="20"/>
        <item m="1" x="5"/>
        <item m="1" x="24"/>
        <item m="1" x="13"/>
        <item m="1" x="11"/>
        <item m="1" x="22"/>
        <item m="1" x="14"/>
        <item m="1" x="23"/>
        <item m="1" x="19"/>
        <item m="1" x="16"/>
        <item x="0"/>
        <item t="default"/>
      </items>
    </pivotField>
    <pivotField showAll="0"/>
    <pivotField dataField="1" numFmtId="164" showAll="0"/>
    <pivotField axis="axisRow" showAll="0">
      <items count="5">
        <item x="1"/>
        <item x="2"/>
        <item h="1" x="0"/>
        <item h="1" m="1" x="3"/>
        <item t="default"/>
      </items>
    </pivotField>
    <pivotField numFmtId="165" showAll="0"/>
    <pivotField showAll="0"/>
    <pivotField numFmtId="14" showAll="0"/>
    <pivotField numFmtId="10" showAll="0"/>
    <pivotField showAll="0"/>
  </pivotFields>
  <rowFields count="1">
    <field x="3"/>
  </rowFields>
  <rowItems count="2">
    <i>
      <x/>
    </i>
    <i>
      <x v="1"/>
    </i>
  </rowItems>
  <colFields count="1">
    <field x="0"/>
  </colFields>
  <colItems count="1">
    <i>
      <x v="24"/>
    </i>
  </colItems>
  <dataFields count="1">
    <dataField name="Сумма в валюте" fld="2" baseField="0" baseItem="0"/>
  </dataFields>
  <formats count="2">
    <format dxfId="19">
      <pivotArea type="origin" dataOnly="0" labelOnly="1" outline="0" fieldPosition="0"/>
    </format>
    <format dxfId="18">
      <pivotArea field="0" type="button" dataOnly="0" labelOnly="1" outline="0" axis="axisCol" fieldPosition="0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СводнаяТаблица1" cacheId="6" applyNumberFormats="0" applyBorderFormats="0" applyFontFormats="0" applyPatternFormats="0" applyAlignmentFormats="0" applyWidthHeightFormats="1" dataCaption="Значения" updatedVersion="3" minRefreshableVersion="3" showCalcMbrs="0" rowGrandTotals="0" colGrandTotals="0" itemPrintTitles="1" createdVersion="3" indent="0" outline="1" outlineData="1" multipleFieldFilters="0" colHeaderCaption="Дата">
  <location ref="A6:B9" firstHeaderRow="1" firstDataRow="2" firstDataCol="1"/>
  <pivotFields count="11">
    <pivotField axis="axisCol" showAll="0" sortType="ascending">
      <items count="25">
        <item m="1" x="16"/>
        <item m="1" x="13"/>
        <item m="1" x="11"/>
        <item m="1" x="8"/>
        <item m="1" x="4"/>
        <item m="1" x="1"/>
        <item m="1" x="9"/>
        <item m="1" x="5"/>
        <item m="1" x="7"/>
        <item m="1" x="18"/>
        <item m="1" x="2"/>
        <item m="1" x="10"/>
        <item m="1" x="20"/>
        <item m="1" x="6"/>
        <item m="1" x="23"/>
        <item m="1" x="14"/>
        <item m="1" x="12"/>
        <item m="1" x="21"/>
        <item m="1" x="3"/>
        <item m="1" x="15"/>
        <item m="1" x="22"/>
        <item m="1" x="19"/>
        <item m="1" x="17"/>
        <item x="0"/>
        <item t="default"/>
      </items>
    </pivotField>
    <pivotField showAll="0"/>
    <pivotField showAll="0"/>
    <pivotField showAll="0"/>
    <pivotField dataField="1" showAll="0"/>
    <pivotField axis="axisRow" showAll="0" defaultSubtotal="0">
      <items count="6">
        <item h="1" m="1" x="5"/>
        <item h="1" m="1" x="4"/>
        <item h="1" m="1" x="3"/>
        <item h="1" x="0"/>
        <item x="1"/>
        <item h="1" x="2"/>
      </items>
    </pivotField>
    <pivotField showAll="0"/>
    <pivotField axis="axisRow" showAll="0">
      <items count="22">
        <item x="0"/>
        <item m="1" x="20"/>
        <item m="1" x="9"/>
        <item m="1" x="14"/>
        <item m="1" x="13"/>
        <item m="1" x="1"/>
        <item m="1" x="10"/>
        <item m="1" x="19"/>
        <item m="1" x="8"/>
        <item m="1" x="11"/>
        <item m="1" x="17"/>
        <item m="1" x="7"/>
        <item m="1" x="3"/>
        <item m="1" x="18"/>
        <item m="1" x="2"/>
        <item m="1" x="4"/>
        <item m="1" x="5"/>
        <item m="1" x="12"/>
        <item m="1" x="16"/>
        <item m="1" x="6"/>
        <item m="1" x="15"/>
        <item t="default"/>
      </items>
    </pivotField>
    <pivotField showAll="0"/>
    <pivotField showAll="0" defaultSubtotal="0"/>
    <pivotField showAll="0" defaultSubtotal="0"/>
  </pivotFields>
  <rowFields count="2">
    <field x="5"/>
    <field x="7"/>
  </rowFields>
  <rowItems count="2">
    <i>
      <x v="4"/>
    </i>
    <i r="1">
      <x/>
    </i>
  </rowItems>
  <colFields count="1">
    <field x="0"/>
  </colFields>
  <colItems count="1">
    <i>
      <x v="23"/>
    </i>
  </colItems>
  <dataFields count="1">
    <dataField name="АКТИВЫ" fld="4" baseField="0" baseItem="0" numFmtId="164"/>
  </dataFields>
  <formats count="4">
    <format dxfId="17">
      <pivotArea field="0" type="button" dataOnly="0" labelOnly="1" outline="0" axis="axisCol" fieldPosition="0"/>
    </format>
    <format dxfId="16">
      <pivotArea type="origin" dataOnly="0" labelOnly="1" outline="0" fieldPosition="0"/>
    </format>
    <format dxfId="15">
      <pivotArea outline="0" collapsedLevelsAreSubtotals="1" fieldPosition="0"/>
    </format>
    <format dxfId="14">
      <pivotArea dataOnly="0" labelOnly="1" fieldPosition="0">
        <references count="1">
          <reference field="7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СводнаяТаблица3" cacheId="7" applyNumberFormats="0" applyBorderFormats="0" applyFontFormats="0" applyPatternFormats="0" applyAlignmentFormats="0" applyWidthHeightFormats="1" dataCaption="Значения" updatedVersion="3" minRefreshableVersion="3" showCalcMbrs="0" rowGrandTotals="0" colGrandTotals="0" itemPrintTitles="1" createdVersion="3" indent="0" outline="1" outlineData="1" multipleFieldFilters="0" rowHeaderCaption="Стоимость (% годовых)" colHeaderCaption="Дата">
  <location ref="A6:B8" firstHeaderRow="1" firstDataRow="2" firstDataCol="1"/>
  <pivotFields count="9">
    <pivotField axis="axisCol" numFmtId="14" showAll="0">
      <items count="26">
        <item m="1" x="15"/>
        <item m="1" x="12"/>
        <item m="1" x="10"/>
        <item m="1" x="7"/>
        <item m="1" x="3"/>
        <item m="1" x="1"/>
        <item m="1" x="4"/>
        <item m="1" x="8"/>
        <item m="1" x="6"/>
        <item m="1" x="21"/>
        <item m="1" x="18"/>
        <item m="1" x="2"/>
        <item m="1" x="9"/>
        <item m="1" x="17"/>
        <item m="1" x="20"/>
        <item m="1" x="5"/>
        <item m="1" x="24"/>
        <item m="1" x="13"/>
        <item m="1" x="11"/>
        <item m="1" x="22"/>
        <item m="1" x="14"/>
        <item m="1" x="23"/>
        <item m="1" x="19"/>
        <item m="1" x="16"/>
        <item x="0"/>
        <item t="default"/>
      </items>
    </pivotField>
    <pivotField showAll="0"/>
    <pivotField numFmtId="164" showAll="0"/>
    <pivotField showAll="0"/>
    <pivotField dataField="1" numFmtId="165" showAll="0"/>
    <pivotField showAll="0"/>
    <pivotField numFmtId="14" showAll="0"/>
    <pivotField axis="axisRow" numFmtId="10" showAll="0">
      <items count="6">
        <item m="1" x="1"/>
        <item m="1" x="3"/>
        <item m="1" x="4"/>
        <item m="1" x="2"/>
        <item x="0"/>
        <item t="default"/>
      </items>
    </pivotField>
    <pivotField showAll="0"/>
  </pivotFields>
  <rowFields count="1">
    <field x="7"/>
  </rowFields>
  <rowItems count="1">
    <i>
      <x v="4"/>
    </i>
  </rowItems>
  <colFields count="1">
    <field x="0"/>
  </colFields>
  <colItems count="1">
    <i>
      <x v="24"/>
    </i>
  </colItems>
  <dataFields count="1">
    <dataField name="Сумма (руб.)" fld="4" baseField="0" baseItem="0" numFmtId="164"/>
  </dataFields>
  <formats count="3">
    <format dxfId="13">
      <pivotArea type="origin" dataOnly="0" labelOnly="1" outline="0" fieldPosition="0"/>
    </format>
    <format dxfId="12">
      <pivotArea field="0" type="button" dataOnly="0" labelOnly="1" outline="0" axis="axisCol" fieldPosition="0"/>
    </format>
    <format dxfId="1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СводнаяТаблица2" cacheId="6" applyNumberFormats="0" applyBorderFormats="0" applyFontFormats="0" applyPatternFormats="0" applyAlignmentFormats="0" applyWidthHeightFormats="1" dataCaption="Значения" updatedVersion="3" minRefreshableVersion="3" showCalcMbrs="0" colGrandTotals="0" itemPrintTitles="1" createdVersion="3" indent="0" outline="1" outlineData="1" multipleFieldFilters="0" chartFormat="2" colHeaderCaption="Дата">
  <location ref="A1:B6" firstHeaderRow="1" firstDataRow="2" firstDataCol="1"/>
  <pivotFields count="11">
    <pivotField axis="axisCol" showAll="0" sortType="ascending">
      <items count="25">
        <item m="1" x="16"/>
        <item m="1" x="13"/>
        <item m="1" x="11"/>
        <item m="1" x="8"/>
        <item m="1" x="4"/>
        <item m="1" x="1"/>
        <item m="1" x="9"/>
        <item m="1" x="5"/>
        <item m="1" x="7"/>
        <item m="1" x="18"/>
        <item m="1" x="2"/>
        <item m="1" x="10"/>
        <item m="1" x="20"/>
        <item m="1" x="6"/>
        <item m="1" x="23"/>
        <item m="1" x="14"/>
        <item m="1" x="12"/>
        <item m="1" x="21"/>
        <item m="1" x="3"/>
        <item m="1" x="15"/>
        <item m="1" x="22"/>
        <item m="1" x="19"/>
        <item m="1" x="17"/>
        <item x="0"/>
        <item t="default"/>
      </items>
    </pivotField>
    <pivotField showAll="0"/>
    <pivotField dataField="1" showAll="0"/>
    <pivotField showAll="0"/>
    <pivotField showAll="0"/>
    <pivotField axis="axisRow" showAll="0" defaultSubtotal="0">
      <items count="6">
        <item x="2"/>
        <item m="1" x="5"/>
        <item sd="0" x="0"/>
        <item m="1" x="4"/>
        <item x="1"/>
        <item m="1" x="3"/>
      </items>
    </pivotField>
    <pivotField showAll="0"/>
    <pivotField showAll="0"/>
    <pivotField showAll="0"/>
    <pivotField showAll="0" defaultSubtotal="0"/>
    <pivotField showAll="0" defaultSubtotal="0"/>
  </pivotFields>
  <rowFields count="1">
    <field x="5"/>
  </rowFields>
  <rowItems count="4">
    <i>
      <x/>
    </i>
    <i>
      <x v="2"/>
    </i>
    <i>
      <x v="4"/>
    </i>
    <i t="grand">
      <x/>
    </i>
  </rowItems>
  <colFields count="1">
    <field x="0"/>
  </colFields>
  <colItems count="1">
    <i>
      <x v="23"/>
    </i>
  </colItems>
  <dataFields count="1">
    <dataField name="Сумма по полю Сумма" fld="2" baseField="0" baseItem="0"/>
  </dataFields>
  <formats count="4">
    <format dxfId="10">
      <pivotArea field="0" type="button" dataOnly="0" labelOnly="1" outline="0" axis="axisCol" fieldPosition="0"/>
    </format>
    <format dxfId="9">
      <pivotArea type="origin" dataOnly="0" labelOnly="1" outline="0" fieldPosition="0"/>
    </format>
    <format dxfId="8">
      <pivotArea outline="0" collapsedLevelsAreSubtotals="1" fieldPosition="0"/>
    </format>
    <format dxfId="7">
      <pivotArea dataOnly="0" labelOnly="1" outline="0" axis="axisValues" fieldPosition="0"/>
    </format>
  </formats>
  <chartFormats count="1">
    <chartFormat chart="1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4" name="Активы" displayName="Активы" ref="A1:K4" totalsRowShown="0" headerRowDxfId="162" dataDxfId="160" headerRowBorderDxfId="161" tableBorderDxfId="159">
  <autoFilter ref="A1:K4"/>
  <tableColumns count="11">
    <tableColumn id="1" name="Дата" dataDxfId="158"/>
    <tableColumn id="2" name="Название" dataDxfId="157"/>
    <tableColumn id="3" name="Сумма" dataDxfId="156"/>
    <tableColumn id="4" name="Валюта" dataDxfId="155"/>
    <tableColumn id="5" name="Стоимость в рублях" dataDxfId="154">
      <calculatedColumnFormula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calculatedColumnFormula>
    </tableColumn>
    <tableColumn id="6" name="Характер" dataDxfId="153"/>
    <tableColumn id="7" name="Ликвидность" dataDxfId="152"/>
    <tableColumn id="8" name="Доходность (кол)" dataDxfId="151"/>
    <tableColumn id="12" name="Кому принадлежит" dataDxfId="150"/>
    <tableColumn id="9" name="Объект (во что вложено)" dataDxfId="149"/>
    <tableColumn id="10" name="Страна" dataDxfId="148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21" name="Таблица21" displayName="Таблица21" ref="L1:L6" totalsRowShown="0" headerRowDxfId="112" dataDxfId="111">
  <autoFilter ref="L1:L6"/>
  <tableColumns count="1">
    <tableColumn id="1" name="Срочность" dataDxfId="110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22" name="Таблица22" displayName="Таблица22" ref="M1:M4" totalsRowShown="0" headerRowDxfId="109" dataDxfId="108">
  <autoFilter ref="M1:M4"/>
  <tableColumns count="1">
    <tableColumn id="1" name="Кому принадлежит" dataDxfId="107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2" name="Доходы" displayName="Доходы" ref="A1:J5" totalsRowShown="0" headerRowDxfId="106" dataDxfId="104" headerRowBorderDxfId="105" tableBorderDxfId="103">
  <autoFilter ref="A1:J5"/>
  <tableColumns count="10">
    <tableColumn id="1" name="Дата" dataDxfId="102"/>
    <tableColumn id="10" name="Месяц" dataDxfId="101">
      <calculatedColumnFormula>IF(A2=0," ",TEXT(A2,"ГГГГ-ММ"))</calculatedColumnFormula>
    </tableColumn>
    <tableColumn id="2" name="Название" dataDxfId="100"/>
    <tableColumn id="3" name="Сумма" dataDxfId="99"/>
    <tableColumn id="6" name="Периодичность" dataDxfId="98"/>
    <tableColumn id="11" name="Сумма в среднем за месяц" dataDxfId="97">
      <calculatedColumnFormula>IF([Периодичность]="год",D2/12,IF([Периодичность]="2 месяца",D2/2,IF([Периодичность]="квартал",D2/3,IF([Периодичность]="полугодие",D2/6,D2))))</calculatedColumnFormula>
    </tableColumn>
    <tableColumn id="7" name="Категория" dataDxfId="96"/>
    <tableColumn id="8" name="Характер" dataDxfId="95"/>
    <tableColumn id="4" name="Источник" dataDxfId="94"/>
    <tableColumn id="5" name="Период учёта" dataDxfId="93"/>
  </tableColumns>
  <tableStyleInfo name="TableStyleMedium9" showFirstColumn="0" showLastColumn="0" showRowStripes="0" showColumnStripes="0"/>
</table>
</file>

<file path=xl/tables/table13.xml><?xml version="1.0" encoding="utf-8"?>
<table xmlns="http://schemas.openxmlformats.org/spreadsheetml/2006/main" id="12" name="Таблица12" displayName="Таблица12" ref="L1:L6" totalsRowShown="0" headerRowDxfId="92" dataDxfId="90" headerRowBorderDxfId="91" tableBorderDxfId="89">
  <autoFilter ref="L1:L6"/>
  <tableColumns count="1">
    <tableColumn id="1" name="Периодичность" dataDxfId="88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3" name="Таблица13" displayName="Таблица13" ref="M1:M14" totalsRowShown="0" headerRowDxfId="87" dataDxfId="85" headerRowBorderDxfId="86">
  <autoFilter ref="M1:M14"/>
  <tableColumns count="1">
    <tableColumn id="1" name="Категория" dataDxfId="84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4" name="Таблица14" displayName="Таблица14" ref="N1:N5" totalsRowShown="0" headerRowDxfId="83" dataDxfId="82">
  <autoFilter ref="N1:N5"/>
  <tableColumns count="1">
    <tableColumn id="1" name="Характер" dataDxfId="81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5" name="Таблица15" displayName="Таблица15" ref="O1:O8" totalsRowShown="0" headerRowDxfId="80" dataDxfId="79">
  <autoFilter ref="O1:O8"/>
  <tableColumns count="1">
    <tableColumn id="1" name="Источник" dataDxfId="78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3" name="Расходы" displayName="Расходы" ref="A1:M7" totalsRowShown="0" headerRowDxfId="77" dataDxfId="75" headerRowBorderDxfId="76" tableBorderDxfId="74">
  <autoFilter ref="A1:M7"/>
  <tableColumns count="13">
    <tableColumn id="1" name="Дата" dataDxfId="73"/>
    <tableColumn id="10" name="Месяц" dataDxfId="72">
      <calculatedColumnFormula>IF(A2=0," ",TEXT(A2,"ГГГГ-ММ"))</calculatedColumnFormula>
    </tableColumn>
    <tableColumn id="2" name="Название" dataDxfId="71"/>
    <tableColumn id="3" name="Сумма (руб.)" dataDxfId="70"/>
    <tableColumn id="13" name="Сумма в WH (часы)" dataDxfId="69">
      <calculatedColumnFormula>Расходы[[#This Row],[Сумма (руб.)]]/VLOOKUP(Расходы[[#This Row],[Дата]],Таблица5[#All],4,TRUE)</calculatedColumnFormula>
    </tableColumn>
    <tableColumn id="6" name="Периодичность" dataDxfId="68"/>
    <tableColumn id="11" name="Сумма в среднем в месяц (руб.)" dataDxfId="67">
      <calculatedColumnFormula>IF(F2="год",D2/12,IF(F2="2 месяца",D2/2,IF(F2="квартал",D2/3,IF(F2="полугодие",D2/6,D2))))</calculatedColumnFormula>
    </tableColumn>
    <tableColumn id="7" name="Категория" dataDxfId="66"/>
    <tableColumn id="8" name="Объект" dataDxfId="65"/>
    <tableColumn id="4" name="Характер" dataDxfId="64"/>
    <tableColumn id="5" name="Необходимость" dataDxfId="63"/>
    <tableColumn id="9" name="???" dataDxfId="62"/>
    <tableColumn id="12" name="Период учёта" dataDxfId="61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7" name="РасходыХарактер" displayName="РасходыХарактер" ref="R1:R7" totalsRowShown="0" headerRowDxfId="60" dataDxfId="59">
  <autoFilter ref="R1:R7"/>
  <tableColumns count="1">
    <tableColumn id="1" name="Характер" dataDxfId="58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8" name="РасходыНеобходимость" displayName="РасходыНеобходимость" ref="S1:S4" totalsRowShown="0" headerRowDxfId="57" dataDxfId="56">
  <autoFilter ref="S1:S4"/>
  <tableColumns count="1">
    <tableColumn id="1" name="Необходимость" dataDxfId="5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6" name="Таблица16" displayName="Таблица16" ref="M1:M4" totalsRowShown="0" headerRowDxfId="147" dataDxfId="146">
  <autoFilter ref="M1:M4"/>
  <tableColumns count="1">
    <tableColumn id="1" name="Валюта" dataDxfId="145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10" name="РасходыПериодичность" displayName="РасходыПериодичность" ref="O1:O7" totalsRowShown="0" headerRowDxfId="54" dataDxfId="53">
  <autoFilter ref="O1:O7"/>
  <tableColumns count="1">
    <tableColumn id="1" name="Периодичность" dataDxfId="52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6" name="РасходыОбъект" displayName="РасходыОбъект" ref="Q1:Q12" totalsRowShown="0" headerRowDxfId="51" dataDxfId="49" headerRowBorderDxfId="50" tableBorderDxfId="48">
  <autoFilter ref="Q1:Q12"/>
  <tableColumns count="1">
    <tableColumn id="1" name="Объект" dataDxfId="47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9" name="РасходыСубъект" displayName="РасходыСубъект" ref="T1:T4" totalsRowShown="0" headerRowDxfId="46" dataDxfId="45">
  <autoFilter ref="T1:T4"/>
  <tableColumns count="1">
    <tableColumn id="1" name="???" dataDxfId="44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11" name="Таблица11" displayName="Таблица11" ref="P1:P18" totalsRowShown="0" headerRowDxfId="43" dataDxfId="41" headerRowBorderDxfId="42" tableBorderDxfId="40">
  <autoFilter ref="P1:P18"/>
  <tableColumns count="1">
    <tableColumn id="1" name="Категория" dataDxfId="39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5" name="Таблица5" displayName="Таблица5" ref="A1:D2" totalsRowShown="0">
  <autoFilter ref="A1:D2"/>
  <tableColumns count="4">
    <tableColumn id="1" name="Дата" dataDxfId="3"/>
    <tableColumn id="2" name="Доллар" dataDxfId="2"/>
    <tableColumn id="3" name="Евро" dataDxfId="1"/>
    <tableColumn id="4" name="Wh (доход за 1 час работы; руб.)" dataDxfId="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7" name="Таблица17" displayName="Таблица17" ref="N1:N4" totalsRowShown="0" headerRowDxfId="144" dataDxfId="143">
  <autoFilter ref="N1:N4"/>
  <tableColumns count="1">
    <tableColumn id="1" name="Характер" dataDxfId="14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8" name="Таблица18" displayName="Таблица18" ref="O1:O6" totalsRowShown="0" headerRowDxfId="141" dataDxfId="140">
  <autoFilter ref="O1:O6"/>
  <tableColumns count="1">
    <tableColumn id="1" name="Ликвидность" dataDxfId="139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9" name="Таблица19" displayName="Таблица19" ref="P1:P5" totalsRowShown="0" headerRowDxfId="138" dataDxfId="137">
  <autoFilter ref="P1:P5"/>
  <tableColumns count="1">
    <tableColumn id="1" name="Кому принадлежит" dataDxfId="13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23" name="Таблица23" displayName="Таблица23" ref="Q2:Q7" headerRowCount="0" totalsRowShown="0" headerRowDxfId="135" dataDxfId="134">
  <tableColumns count="1">
    <tableColumn id="1" name="Объект" headerRowDxfId="133" dataDxfId="132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4" name="Таблица24" displayName="Таблица24" ref="R1:R4" totalsRowShown="0" headerRowDxfId="131" dataDxfId="130">
  <autoFilter ref="R1:R4"/>
  <tableColumns count="1">
    <tableColumn id="1" name="Страна" dataDxfId="129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" name="Обязательства" displayName="Обязательства" ref="A1:I4" totalsRowShown="0" headerRowDxfId="128" dataDxfId="126" headerRowBorderDxfId="127" tableBorderDxfId="125">
  <autoFilter ref="A1:I4"/>
  <tableColumns count="9">
    <tableColumn id="1" name="Дата" dataDxfId="124"/>
    <tableColumn id="2" name="Название" dataDxfId="123"/>
    <tableColumn id="3" name="Сумма" dataDxfId="122"/>
    <tableColumn id="4" name="Валюта" dataDxfId="121"/>
    <tableColumn id="5" name="Сумма в рублях" dataDxfId="120">
      <calculatedColumnFormula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calculatedColumnFormula>
    </tableColumn>
    <tableColumn id="6" name="Срочность" dataDxfId="119"/>
    <tableColumn id="7" name="Дата погашения" dataDxfId="118"/>
    <tableColumn id="8" name="Стоимость (% годовых)" dataDxfId="117"/>
    <tableColumn id="12" name="Кому принадлежит" dataDxfId="116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20" name="Таблица20" displayName="Таблица20" ref="K1:K4" totalsRowShown="0" headerRowDxfId="115" dataDxfId="114">
  <autoFilter ref="K1:K4"/>
  <tableColumns count="1">
    <tableColumn id="1" name="Валюта" dataDxfId="11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3.xml"/><Relationship Id="rId3" Type="http://schemas.openxmlformats.org/officeDocument/2006/relationships/table" Target="../tables/table18.xml"/><Relationship Id="rId7" Type="http://schemas.openxmlformats.org/officeDocument/2006/relationships/table" Target="../tables/table22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1.xml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I97"/>
  <sheetViews>
    <sheetView zoomScale="98" zoomScaleNormal="98" workbookViewId="0">
      <pane ySplit="1" topLeftCell="A2" activePane="bottomLeft" state="frozen"/>
      <selection activeCell="B1" sqref="B1"/>
      <selection pane="bottomLeft" activeCell="A3" sqref="A3:A4"/>
    </sheetView>
  </sheetViews>
  <sheetFormatPr defaultRowHeight="15"/>
  <cols>
    <col min="1" max="1" width="10.28515625" bestFit="1" customWidth="1"/>
    <col min="2" max="2" width="56" customWidth="1"/>
    <col min="3" max="3" width="13.5703125" customWidth="1"/>
    <col min="4" max="4" width="8.42578125" customWidth="1"/>
    <col min="5" max="5" width="12.7109375" customWidth="1"/>
    <col min="6" max="6" width="14.28515625" customWidth="1"/>
    <col min="7" max="7" width="10.5703125" customWidth="1"/>
    <col min="8" max="8" width="14.140625" customWidth="1"/>
    <col min="9" max="9" width="13" customWidth="1"/>
    <col min="10" max="10" width="14.85546875" customWidth="1"/>
    <col min="11" max="11" width="13" customWidth="1"/>
    <col min="12" max="12" width="3.85546875" customWidth="1"/>
    <col min="13" max="13" width="10.140625" customWidth="1"/>
    <col min="14" max="14" width="15" customWidth="1"/>
    <col min="15" max="15" width="14" customWidth="1"/>
    <col min="16" max="16" width="15" customWidth="1"/>
    <col min="17" max="17" width="16" customWidth="1"/>
    <col min="18" max="18" width="14.28515625" customWidth="1"/>
  </cols>
  <sheetData>
    <row r="1" spans="1:63" s="1" customFormat="1" ht="70.5" customHeight="1">
      <c r="A1" s="5" t="s">
        <v>1</v>
      </c>
      <c r="B1" s="5" t="s">
        <v>3</v>
      </c>
      <c r="C1" s="5" t="s">
        <v>0</v>
      </c>
      <c r="D1" s="5" t="s">
        <v>2</v>
      </c>
      <c r="E1" s="5" t="s">
        <v>4</v>
      </c>
      <c r="F1" s="5" t="s">
        <v>45</v>
      </c>
      <c r="G1" s="5" t="s">
        <v>18</v>
      </c>
      <c r="H1" s="5" t="s">
        <v>5</v>
      </c>
      <c r="I1" s="5" t="s">
        <v>17</v>
      </c>
      <c r="J1" s="5" t="s">
        <v>93</v>
      </c>
      <c r="K1" s="5" t="s">
        <v>94</v>
      </c>
      <c r="L1" s="2"/>
      <c r="M1" s="39" t="s">
        <v>2</v>
      </c>
      <c r="N1" s="39" t="s">
        <v>45</v>
      </c>
      <c r="O1" s="39" t="s">
        <v>18</v>
      </c>
      <c r="P1" s="39" t="s">
        <v>17</v>
      </c>
      <c r="Q1" s="68" t="s">
        <v>44</v>
      </c>
      <c r="R1" s="39" t="s">
        <v>94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s="1" customFormat="1" ht="16.5" customHeight="1">
      <c r="A2" s="86">
        <v>42430</v>
      </c>
      <c r="B2" s="79" t="s">
        <v>119</v>
      </c>
      <c r="C2" s="80"/>
      <c r="D2" s="94" t="s">
        <v>66</v>
      </c>
      <c r="E2" s="82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0</v>
      </c>
      <c r="F2" s="81" t="s">
        <v>113</v>
      </c>
      <c r="G2" s="81"/>
      <c r="H2" s="83">
        <v>0</v>
      </c>
      <c r="I2" s="84"/>
      <c r="J2" s="84"/>
      <c r="K2" s="85"/>
      <c r="L2" s="2"/>
      <c r="M2" s="46" t="s">
        <v>66</v>
      </c>
      <c r="N2" s="40" t="s">
        <v>113</v>
      </c>
      <c r="O2" s="39">
        <v>0</v>
      </c>
      <c r="P2" s="47" t="s">
        <v>19</v>
      </c>
      <c r="Q2" s="47" t="s">
        <v>95</v>
      </c>
      <c r="R2" s="47" t="s">
        <v>97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s="1" customFormat="1" ht="16.5" customHeight="1">
      <c r="A3" s="86">
        <v>42430</v>
      </c>
      <c r="B3" s="87" t="s">
        <v>119</v>
      </c>
      <c r="C3" s="93"/>
      <c r="D3" s="89" t="s">
        <v>67</v>
      </c>
      <c r="E3" s="82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0</v>
      </c>
      <c r="F3" s="88" t="s">
        <v>114</v>
      </c>
      <c r="G3" s="88"/>
      <c r="H3" s="90">
        <v>0</v>
      </c>
      <c r="I3" s="91"/>
      <c r="J3" s="91"/>
      <c r="K3" s="92"/>
      <c r="L3" s="2"/>
      <c r="M3" s="46" t="s">
        <v>67</v>
      </c>
      <c r="N3" s="40" t="s">
        <v>114</v>
      </c>
      <c r="O3" s="39">
        <v>1</v>
      </c>
      <c r="P3" s="47" t="s">
        <v>137</v>
      </c>
      <c r="Q3" s="47" t="s">
        <v>102</v>
      </c>
      <c r="R3" s="47" t="s">
        <v>98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1" customFormat="1" ht="16.5" customHeight="1">
      <c r="A4" s="86">
        <v>42430</v>
      </c>
      <c r="B4" s="87" t="s">
        <v>119</v>
      </c>
      <c r="C4" s="93"/>
      <c r="D4" s="89" t="s">
        <v>68</v>
      </c>
      <c r="E4" s="82">
        <f>IF(Активы[[#This Row],[Валюта]]="рубли",Активы[[#This Row],[Сумма]],IF(Активы[[#This Row],[Валюта]]="доллары",Активы[[#This Row],[Сумма]]*VLOOKUP(Активы[[#This Row],[Дата]],Таблица5[#All],2,TRUE),IF(Активы[[#This Row],[Валюта]]="евро",Активы[[#This Row],[Сумма]]*VLOOKUP(Активы[[#This Row],[Дата]],Таблица5[#All],3,TRUE))))</f>
        <v>0</v>
      </c>
      <c r="F4" s="88" t="s">
        <v>36</v>
      </c>
      <c r="G4" s="88"/>
      <c r="H4" s="90">
        <v>0</v>
      </c>
      <c r="I4" s="91"/>
      <c r="J4" s="91"/>
      <c r="K4" s="92"/>
      <c r="L4" s="2"/>
      <c r="M4" s="46" t="s">
        <v>68</v>
      </c>
      <c r="N4" s="76" t="s">
        <v>36</v>
      </c>
      <c r="O4" s="39">
        <v>2</v>
      </c>
      <c r="P4" s="47" t="s">
        <v>138</v>
      </c>
      <c r="Q4" s="47" t="s">
        <v>100</v>
      </c>
      <c r="R4" s="47" t="s">
        <v>99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s="1" customFormat="1" ht="16.5" customHeight="1">
      <c r="A5"/>
      <c r="B5"/>
      <c r="C5"/>
      <c r="D5"/>
      <c r="E5"/>
      <c r="F5"/>
      <c r="G5"/>
      <c r="H5"/>
      <c r="I5"/>
      <c r="J5"/>
      <c r="K5"/>
      <c r="L5" s="2"/>
      <c r="M5" s="2"/>
      <c r="N5" s="2"/>
      <c r="O5" s="39">
        <v>3</v>
      </c>
      <c r="P5" s="112" t="s">
        <v>134</v>
      </c>
      <c r="Q5" s="66" t="s">
        <v>101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s="1" customFormat="1" ht="16.5" customHeight="1">
      <c r="A6"/>
      <c r="B6"/>
      <c r="C6"/>
      <c r="D6"/>
      <c r="E6"/>
      <c r="F6"/>
      <c r="G6"/>
      <c r="H6"/>
      <c r="I6"/>
      <c r="J6"/>
      <c r="K6"/>
      <c r="L6" s="2"/>
      <c r="M6" s="2"/>
      <c r="N6" s="2"/>
      <c r="O6" s="39">
        <v>4</v>
      </c>
      <c r="P6" s="2"/>
      <c r="Q6" s="47" t="s">
        <v>36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s="1" customFormat="1" ht="16.5" customHeight="1">
      <c r="A7"/>
      <c r="B7"/>
      <c r="C7"/>
      <c r="D7"/>
      <c r="E7"/>
      <c r="F7"/>
      <c r="G7"/>
      <c r="H7"/>
      <c r="I7"/>
      <c r="J7"/>
      <c r="K7"/>
      <c r="L7" s="2"/>
      <c r="M7" s="2"/>
      <c r="N7" s="2"/>
      <c r="O7" s="2"/>
      <c r="P7" s="2"/>
      <c r="Q7" s="47" t="s">
        <v>96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s="1" customFormat="1" ht="16.5" customHeight="1">
      <c r="A8"/>
      <c r="B8"/>
      <c r="C8"/>
      <c r="D8"/>
      <c r="E8"/>
      <c r="F8"/>
      <c r="G8"/>
      <c r="H8"/>
      <c r="I8"/>
      <c r="J8"/>
      <c r="K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s="1" customFormat="1" ht="16.5" customHeight="1">
      <c r="A9"/>
      <c r="B9"/>
      <c r="C9"/>
      <c r="D9"/>
      <c r="E9"/>
      <c r="F9"/>
      <c r="G9"/>
      <c r="H9"/>
      <c r="I9"/>
      <c r="J9"/>
      <c r="K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s="1" customFormat="1" ht="16.5" customHeight="1">
      <c r="A10"/>
      <c r="B10"/>
      <c r="C10"/>
      <c r="D10"/>
      <c r="E10"/>
      <c r="F10"/>
      <c r="G10"/>
      <c r="H10"/>
      <c r="I10"/>
      <c r="J10"/>
      <c r="K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s="1" customFormat="1" ht="16.5" customHeight="1">
      <c r="A11"/>
      <c r="B11"/>
      <c r="C11"/>
      <c r="D11"/>
      <c r="E11"/>
      <c r="F11"/>
      <c r="G11"/>
      <c r="H11"/>
      <c r="I11"/>
      <c r="J11"/>
      <c r="K1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s="1" customFormat="1" ht="16.5" customHeight="1">
      <c r="A12"/>
      <c r="B12"/>
      <c r="C12"/>
      <c r="D12"/>
      <c r="E12"/>
      <c r="F12"/>
      <c r="G12"/>
      <c r="H12"/>
      <c r="I12"/>
      <c r="J12"/>
      <c r="K1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6.5" customHeight="1">
      <c r="A13"/>
      <c r="B13"/>
      <c r="C13"/>
      <c r="D13"/>
      <c r="E13"/>
      <c r="F13"/>
      <c r="G13"/>
      <c r="H13"/>
      <c r="I13"/>
      <c r="J13"/>
      <c r="K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6.5" customHeight="1">
      <c r="A14"/>
      <c r="B14"/>
      <c r="C14"/>
      <c r="D14"/>
      <c r="E14"/>
      <c r="F14"/>
      <c r="G14"/>
      <c r="H14"/>
      <c r="I14"/>
      <c r="J14"/>
      <c r="K1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>
      <c r="N15" s="2"/>
      <c r="Q15" s="2"/>
    </row>
    <row r="16" spans="1:63">
      <c r="Q16" s="2"/>
    </row>
    <row r="23" spans="13:13">
      <c r="M23" s="3"/>
    </row>
    <row r="37" spans="1:139"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</row>
    <row r="38" spans="1:139" s="102" customFormat="1">
      <c r="A38"/>
      <c r="B38"/>
      <c r="C38"/>
      <c r="D38"/>
      <c r="E38"/>
      <c r="F38"/>
      <c r="G38"/>
      <c r="H38"/>
      <c r="I38"/>
      <c r="J38"/>
      <c r="K38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</row>
    <row r="41" spans="1:139" s="102" customFormat="1">
      <c r="A41"/>
      <c r="B41"/>
      <c r="C41"/>
      <c r="D41"/>
      <c r="E41"/>
      <c r="F41"/>
      <c r="G41"/>
      <c r="H41"/>
      <c r="I41"/>
      <c r="J41"/>
      <c r="K41"/>
    </row>
    <row r="42" spans="1:139" s="104" customFormat="1">
      <c r="A42"/>
      <c r="B42"/>
      <c r="C42"/>
      <c r="D42"/>
      <c r="E42"/>
      <c r="F42"/>
      <c r="G42"/>
      <c r="H42"/>
      <c r="I42"/>
      <c r="J42"/>
      <c r="K42"/>
    </row>
    <row r="43" spans="1:139" s="104" customFormat="1">
      <c r="A43"/>
      <c r="B43"/>
      <c r="C43"/>
      <c r="D43"/>
      <c r="E43"/>
      <c r="F43"/>
      <c r="G43"/>
      <c r="H43"/>
      <c r="I43"/>
      <c r="J43"/>
      <c r="K43"/>
    </row>
    <row r="44" spans="1:139" s="104" customFormat="1">
      <c r="A44"/>
      <c r="B44"/>
      <c r="C44"/>
      <c r="D44"/>
      <c r="E44"/>
      <c r="F44"/>
      <c r="G44"/>
      <c r="H44"/>
      <c r="I44"/>
      <c r="J44"/>
      <c r="K44"/>
    </row>
    <row r="45" spans="1:139" s="104" customFormat="1">
      <c r="A45"/>
      <c r="B45"/>
      <c r="C45"/>
      <c r="D45"/>
      <c r="E45"/>
      <c r="F45"/>
      <c r="G45"/>
      <c r="H45"/>
      <c r="I45"/>
      <c r="J45"/>
      <c r="K45"/>
    </row>
    <row r="46" spans="1:139" s="104" customFormat="1">
      <c r="A46"/>
      <c r="B46"/>
      <c r="C46"/>
      <c r="D46"/>
      <c r="E46"/>
      <c r="F46"/>
      <c r="G46"/>
      <c r="H46"/>
      <c r="I46"/>
      <c r="J46"/>
      <c r="K46"/>
    </row>
    <row r="47" spans="1:139" s="104" customFormat="1">
      <c r="A47"/>
      <c r="B47"/>
      <c r="C47"/>
      <c r="D47"/>
      <c r="E47"/>
      <c r="F47"/>
      <c r="G47"/>
      <c r="H47"/>
      <c r="I47"/>
      <c r="J47"/>
      <c r="K47"/>
    </row>
    <row r="48" spans="1:139" s="104" customFormat="1">
      <c r="A48"/>
      <c r="B48"/>
      <c r="C48"/>
      <c r="D48"/>
      <c r="E48"/>
      <c r="F48"/>
      <c r="G48"/>
      <c r="H48"/>
      <c r="I48"/>
      <c r="J48"/>
      <c r="K48"/>
    </row>
    <row r="49" spans="1:11" s="104" customFormat="1">
      <c r="A49"/>
      <c r="B49"/>
      <c r="C49"/>
      <c r="D49"/>
      <c r="E49"/>
      <c r="F49"/>
      <c r="G49"/>
      <c r="H49"/>
      <c r="I49"/>
      <c r="J49"/>
      <c r="K49"/>
    </row>
    <row r="50" spans="1:11" s="104" customFormat="1">
      <c r="A50"/>
      <c r="B50"/>
      <c r="C50"/>
      <c r="D50"/>
      <c r="E50"/>
      <c r="F50"/>
      <c r="G50"/>
      <c r="H50"/>
      <c r="I50"/>
      <c r="J50"/>
      <c r="K50"/>
    </row>
    <row r="51" spans="1:11" s="104" customFormat="1">
      <c r="A51"/>
      <c r="B51"/>
      <c r="C51"/>
      <c r="D51"/>
      <c r="E51"/>
      <c r="F51"/>
      <c r="G51"/>
      <c r="H51"/>
      <c r="I51"/>
      <c r="J51"/>
      <c r="K51"/>
    </row>
    <row r="52" spans="1:11" s="104" customFormat="1">
      <c r="A52"/>
      <c r="B52"/>
      <c r="C52"/>
      <c r="D52"/>
      <c r="E52"/>
      <c r="F52"/>
      <c r="G52"/>
      <c r="H52"/>
      <c r="I52"/>
      <c r="J52"/>
      <c r="K52"/>
    </row>
    <row r="53" spans="1:11" s="104" customFormat="1">
      <c r="A53"/>
      <c r="B53"/>
      <c r="C53"/>
      <c r="D53"/>
      <c r="E53"/>
      <c r="F53"/>
      <c r="G53"/>
      <c r="H53"/>
      <c r="I53"/>
      <c r="J53"/>
      <c r="K53"/>
    </row>
    <row r="54" spans="1:11" s="103" customFormat="1">
      <c r="A54"/>
      <c r="B54"/>
      <c r="C54"/>
      <c r="D54"/>
      <c r="E54"/>
      <c r="F54"/>
      <c r="G54"/>
      <c r="H54"/>
      <c r="I54"/>
      <c r="J54"/>
      <c r="K54"/>
    </row>
    <row r="81" spans="1:11" s="102" customFormat="1">
      <c r="A81"/>
      <c r="B81"/>
      <c r="C81"/>
      <c r="D81"/>
      <c r="E81"/>
      <c r="F81"/>
      <c r="G81"/>
      <c r="H81"/>
      <c r="I81"/>
      <c r="J81"/>
      <c r="K81"/>
    </row>
    <row r="97" spans="1:11" s="103" customFormat="1">
      <c r="A97"/>
      <c r="B97"/>
      <c r="C97"/>
      <c r="D97"/>
      <c r="E97"/>
      <c r="F97"/>
      <c r="G97"/>
      <c r="H97"/>
      <c r="I97"/>
      <c r="J97"/>
      <c r="K97"/>
    </row>
  </sheetData>
  <dataValidations count="6">
    <dataValidation type="list" showInputMessage="1" showErrorMessage="1" sqref="F2:F4">
      <formula1>АктивыХарактер</formula1>
    </dataValidation>
    <dataValidation type="list" allowBlank="1" showInputMessage="1" showErrorMessage="1" sqref="G2:G4">
      <formula1>АктивыЛиквидность</formula1>
    </dataValidation>
    <dataValidation type="list" allowBlank="1" showInputMessage="1" showErrorMessage="1" sqref="I2:I4">
      <formula1>АктивыКомуПринадлежит</formula1>
    </dataValidation>
    <dataValidation type="list" allowBlank="1" showInputMessage="1" showErrorMessage="1" sqref="D2:D4">
      <formula1>АктивыВалюта</formula1>
    </dataValidation>
    <dataValidation type="list" allowBlank="1" showInputMessage="1" showErrorMessage="1" sqref="J2:J4">
      <formula1>АктивыОбъект</formula1>
    </dataValidation>
    <dataValidation type="list" allowBlank="1" showInputMessage="1" showErrorMessage="1" sqref="K2:K4">
      <formula1>АктивыСтрана</formula1>
    </dataValidation>
  </dataValidations>
  <pageMargins left="0.70866141732283472" right="0.70866141732283472" top="0.74803149606299213" bottom="0.74803149606299213" header="0.31496062992125984" footer="0.31496062992125984"/>
  <pageSetup paperSize="9" scale="29" orientation="landscape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F20" sqref="F20"/>
    </sheetView>
  </sheetViews>
  <sheetFormatPr defaultRowHeight="15"/>
  <cols>
    <col min="1" max="1" width="22.5703125" customWidth="1"/>
    <col min="2" max="2" width="14.7109375" customWidth="1"/>
    <col min="3" max="3" width="11.7109375" customWidth="1"/>
    <col min="4" max="4" width="12.140625" customWidth="1"/>
    <col min="5" max="5" width="11.85546875" bestFit="1" customWidth="1"/>
    <col min="6" max="6" width="11.42578125" customWidth="1"/>
    <col min="7" max="7" width="11.85546875" customWidth="1"/>
  </cols>
  <sheetData>
    <row r="1" spans="1:12">
      <c r="A1" s="149" t="s">
        <v>108</v>
      </c>
      <c r="B1" s="149"/>
      <c r="C1" s="149"/>
      <c r="D1" s="149"/>
    </row>
    <row r="3" spans="1:12">
      <c r="A3" s="12" t="s">
        <v>74</v>
      </c>
      <c r="B3" s="12" t="s">
        <v>1</v>
      </c>
    </row>
    <row r="4" spans="1:12">
      <c r="A4" s="7" t="s">
        <v>78</v>
      </c>
      <c r="B4" s="6">
        <v>42430</v>
      </c>
    </row>
    <row r="5" spans="1:12">
      <c r="A5" s="8" t="s">
        <v>67</v>
      </c>
      <c r="B5" s="49"/>
    </row>
    <row r="6" spans="1:12">
      <c r="A6" s="8" t="s">
        <v>68</v>
      </c>
      <c r="B6" s="49"/>
    </row>
    <row r="9" spans="1:12">
      <c r="A9" s="152" t="s">
        <v>72</v>
      </c>
      <c r="B9" s="153"/>
      <c r="C9" s="18" t="e">
        <f>C5*(VLOOKUP(C4,Таблица5[#All],2,TRUE)-VLOOKUP(B4,Таблица5[#All],2,TRUE))</f>
        <v>#N/A</v>
      </c>
      <c r="D9" s="18" t="e">
        <f>D5*(VLOOKUP(D4,Таблица5[#All],2,TRUE)-VLOOKUP(C4,Таблица5[#All],2,TRUE))</f>
        <v>#N/A</v>
      </c>
      <c r="E9" s="18" t="e">
        <f>E5*(VLOOKUP(E4,Таблица5[#All],2,TRUE)-VLOOKUP(D4,Таблица5[#All],2,TRUE))</f>
        <v>#N/A</v>
      </c>
      <c r="F9" s="18" t="e">
        <f>F5*(VLOOKUP(F4,Таблица5[#All],2,TRUE)-VLOOKUP(E4,Таблица5[#All],2,TRUE))</f>
        <v>#N/A</v>
      </c>
      <c r="G9" s="18" t="e">
        <f>G5*(VLOOKUP(G4,Таблица5[#All],2,TRUE)-VLOOKUP(F4,Таблица5[#All],2,TRUE))</f>
        <v>#N/A</v>
      </c>
      <c r="H9" s="18" t="e">
        <f>H5*(VLOOKUP(H4,Таблица5[#All],2,TRUE)-VLOOKUP(G4,Таблица5[#All],2,TRUE))</f>
        <v>#N/A</v>
      </c>
      <c r="I9" s="18" t="e">
        <f>I5*(VLOOKUP(I4,Таблица5[#All],2,TRUE)-VLOOKUP(H4,Таблица5[#All],2,TRUE))</f>
        <v>#N/A</v>
      </c>
      <c r="J9" s="18" t="e">
        <f>J5*(VLOOKUP(J4,Таблица5[#All],2,TRUE)-VLOOKUP(I4,Таблица5[#All],2,TRUE))</f>
        <v>#N/A</v>
      </c>
      <c r="K9" s="18" t="e">
        <f>K5*(VLOOKUP(K4,Таблица5[#All],2,TRUE)-VLOOKUP(J4,Таблица5[#All],2,TRUE))</f>
        <v>#N/A</v>
      </c>
      <c r="L9" s="18" t="e">
        <f>L5*(VLOOKUP(L4,Таблица5[#All],2,TRUE)-VLOOKUP(K4,Таблица5[#All],2,TRUE))</f>
        <v>#N/A</v>
      </c>
    </row>
    <row r="10" spans="1:12">
      <c r="A10" s="152" t="s">
        <v>73</v>
      </c>
      <c r="B10" s="153"/>
      <c r="C10" s="18" t="e">
        <f>C6*(VLOOKUP(C4,Таблица5[#All],3,TRUE)-VLOOKUP(B4,Таблица5[#All],3,TRUE))</f>
        <v>#N/A</v>
      </c>
      <c r="D10" s="18" t="e">
        <f>D6*(VLOOKUP(D4,Таблица5[#All],3,TRUE)-VLOOKUP(C4,Таблица5[#All],3,TRUE))</f>
        <v>#N/A</v>
      </c>
      <c r="E10" s="18" t="e">
        <f>E6*(VLOOKUP(E4,Таблица5[#All],3,TRUE)-VLOOKUP(D4,Таблица5[#All],3,TRUE))</f>
        <v>#N/A</v>
      </c>
      <c r="F10" s="18" t="e">
        <f>F6*(VLOOKUP(F4,Таблица5[#All],3,TRUE)-VLOOKUP(E4,Таблица5[#All],3,TRUE))</f>
        <v>#N/A</v>
      </c>
      <c r="G10" s="18" t="e">
        <f>G6*(VLOOKUP(G4,Таблица5[#All],3,TRUE)-VLOOKUP(F4,Таблица5[#All],3,TRUE))</f>
        <v>#N/A</v>
      </c>
      <c r="H10" s="18" t="e">
        <f>H6*(VLOOKUP(H4,Таблица5[#All],3,TRUE)-VLOOKUP(G4,Таблица5[#All],3,TRUE))</f>
        <v>#N/A</v>
      </c>
      <c r="I10" s="18" t="e">
        <f>I6*(VLOOKUP(I4,Таблица5[#All],3,TRUE)-VLOOKUP(H4,Таблица5[#All],3,TRUE))</f>
        <v>#N/A</v>
      </c>
      <c r="J10" s="18" t="e">
        <f>J6*(VLOOKUP(J4,Таблица5[#All],3,TRUE)-VLOOKUP(I4,Таблица5[#All],3,TRUE))</f>
        <v>#N/A</v>
      </c>
      <c r="K10" s="18" t="e">
        <f>K6*(VLOOKUP(K4,Таблица5[#All],3,TRUE)-VLOOKUP(J4,Таблица5[#All],3,TRUE))</f>
        <v>#N/A</v>
      </c>
      <c r="L10" s="18" t="e">
        <f>L6*(VLOOKUP(L4,Таблица5[#All],3,TRUE)-VLOOKUP(K4,Таблица5[#All],3,TRUE))</f>
        <v>#N/A</v>
      </c>
    </row>
    <row r="11" spans="1:12">
      <c r="A11" s="150" t="s">
        <v>79</v>
      </c>
      <c r="B11" s="151"/>
      <c r="C11" s="18" t="e">
        <f>SUM(C9:C10)</f>
        <v>#N/A</v>
      </c>
      <c r="D11" s="18" t="e">
        <f t="shared" ref="D11:L11" si="0">SUM(D9:D10)</f>
        <v>#N/A</v>
      </c>
      <c r="E11" s="18" t="e">
        <f t="shared" si="0"/>
        <v>#N/A</v>
      </c>
      <c r="F11" s="18" t="e">
        <f t="shared" si="0"/>
        <v>#N/A</v>
      </c>
      <c r="G11" s="18" t="e">
        <f t="shared" si="0"/>
        <v>#N/A</v>
      </c>
      <c r="H11" s="18" t="e">
        <f t="shared" si="0"/>
        <v>#N/A</v>
      </c>
      <c r="I11" s="18" t="e">
        <f t="shared" si="0"/>
        <v>#N/A</v>
      </c>
      <c r="J11" s="18" t="e">
        <f t="shared" si="0"/>
        <v>#N/A</v>
      </c>
      <c r="K11" s="18" t="e">
        <f t="shared" si="0"/>
        <v>#N/A</v>
      </c>
      <c r="L11" s="18" t="e">
        <f t="shared" si="0"/>
        <v>#N/A</v>
      </c>
    </row>
  </sheetData>
  <mergeCells count="4">
    <mergeCell ref="A9:B9"/>
    <mergeCell ref="A10:B10"/>
    <mergeCell ref="A11:B11"/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A7" sqref="A7"/>
    </sheetView>
  </sheetViews>
  <sheetFormatPr defaultRowHeight="15"/>
  <cols>
    <col min="1" max="1" width="17.28515625" customWidth="1"/>
    <col min="2" max="3" width="12.28515625" customWidth="1"/>
    <col min="4" max="4" width="12.42578125" customWidth="1"/>
    <col min="5" max="5" width="13" customWidth="1"/>
    <col min="6" max="6" width="14.140625" customWidth="1"/>
    <col min="7" max="7" width="14.28515625" customWidth="1"/>
    <col min="8" max="8" width="13.5703125" customWidth="1"/>
    <col min="9" max="9" width="20.28515625" bestFit="1" customWidth="1"/>
  </cols>
  <sheetData>
    <row r="1" spans="1:8">
      <c r="A1" s="149" t="s">
        <v>108</v>
      </c>
      <c r="B1" s="149"/>
      <c r="C1" s="149"/>
      <c r="D1" s="149"/>
    </row>
    <row r="4" spans="1:8">
      <c r="A4" s="27" t="s">
        <v>76</v>
      </c>
      <c r="B4" s="56" t="e">
        <f>SUMPRODUCT($A8:$A33,B8:B33)/SUM(B8:B33)</f>
        <v>#DIV/0!</v>
      </c>
      <c r="C4" s="56" t="e">
        <f t="shared" ref="C4:H4" si="0">SUMPRODUCT($A9:$A33,C9:C33)/SUM(C9:C33)</f>
        <v>#DIV/0!</v>
      </c>
      <c r="D4" s="56" t="e">
        <f t="shared" si="0"/>
        <v>#DIV/0!</v>
      </c>
      <c r="E4" s="56" t="e">
        <f t="shared" si="0"/>
        <v>#DIV/0!</v>
      </c>
      <c r="F4" s="56" t="e">
        <f t="shared" si="0"/>
        <v>#DIV/0!</v>
      </c>
      <c r="G4" s="56" t="e">
        <f t="shared" si="0"/>
        <v>#DIV/0!</v>
      </c>
      <c r="H4" s="56" t="e">
        <f t="shared" si="0"/>
        <v>#DIV/0!</v>
      </c>
    </row>
    <row r="6" spans="1:8">
      <c r="A6" s="12" t="s">
        <v>47</v>
      </c>
      <c r="B6" s="12" t="s">
        <v>1</v>
      </c>
    </row>
    <row r="7" spans="1:8">
      <c r="A7" s="7" t="s">
        <v>20</v>
      </c>
      <c r="B7" s="6">
        <v>42430</v>
      </c>
    </row>
    <row r="8" spans="1:8">
      <c r="A8" s="8" t="s">
        <v>114</v>
      </c>
      <c r="B8" s="3"/>
    </row>
    <row r="9" spans="1:8">
      <c r="A9" s="77">
        <v>0</v>
      </c>
      <c r="B9" s="3">
        <v>0</v>
      </c>
    </row>
    <row r="22" spans="1:1">
      <c r="A22" s="9"/>
    </row>
    <row r="23" spans="1:1">
      <c r="A23" s="9"/>
    </row>
    <row r="24" spans="1:1">
      <c r="A24" s="9"/>
    </row>
    <row r="25" spans="1:1">
      <c r="A25" s="9"/>
    </row>
    <row r="26" spans="1:1">
      <c r="A26" s="9"/>
    </row>
    <row r="27" spans="1:1">
      <c r="A27" s="9"/>
    </row>
    <row r="28" spans="1:1">
      <c r="A28" s="9"/>
    </row>
    <row r="29" spans="1:1">
      <c r="A29" s="9"/>
    </row>
    <row r="30" spans="1:1">
      <c r="A30" s="9"/>
    </row>
    <row r="31" spans="1:1">
      <c r="A31" s="9"/>
    </row>
    <row r="32" spans="1:1">
      <c r="A32" s="9"/>
    </row>
    <row r="33" spans="1:1">
      <c r="A33" s="9"/>
    </row>
  </sheetData>
  <mergeCells count="1">
    <mergeCell ref="A1:D1"/>
  </mergeCells>
  <pageMargins left="0.7" right="0.7" top="0.75" bottom="0.75" header="0.3" footer="0.3"/>
  <pageSetup paperSize="9"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8" sqref="A8"/>
    </sheetView>
  </sheetViews>
  <sheetFormatPr defaultRowHeight="15"/>
  <cols>
    <col min="1" max="1" width="31.140625" customWidth="1"/>
    <col min="2" max="2" width="13.28515625" customWidth="1"/>
    <col min="3" max="3" width="12.7109375" customWidth="1"/>
    <col min="4" max="4" width="13" customWidth="1"/>
    <col min="5" max="5" width="11.85546875" customWidth="1"/>
    <col min="6" max="6" width="14.140625" customWidth="1"/>
    <col min="7" max="7" width="13.42578125" customWidth="1"/>
    <col min="8" max="8" width="12.7109375" customWidth="1"/>
    <col min="9" max="9" width="12" customWidth="1"/>
    <col min="10" max="10" width="12.140625" customWidth="1"/>
  </cols>
  <sheetData>
    <row r="1" spans="1:10">
      <c r="A1" s="149" t="s">
        <v>108</v>
      </c>
      <c r="B1" s="149"/>
      <c r="C1" s="149"/>
      <c r="D1" s="149"/>
    </row>
    <row r="4" spans="1:10">
      <c r="A4" t="s">
        <v>81</v>
      </c>
      <c r="B4" s="9" t="e">
        <f>SUMPRODUCT($A8:$A33,B8:B33)/SUM(B8:B33)</f>
        <v>#DIV/0!</v>
      </c>
      <c r="C4" s="9" t="e">
        <f t="shared" ref="C4:J4" si="0">SUMPRODUCT($A8:$A33,C8:C33)/SUM(C8:C33)</f>
        <v>#DIV/0!</v>
      </c>
      <c r="D4" s="9" t="e">
        <f t="shared" si="0"/>
        <v>#DIV/0!</v>
      </c>
      <c r="E4" s="9" t="e">
        <f t="shared" si="0"/>
        <v>#DIV/0!</v>
      </c>
      <c r="F4" s="9" t="e">
        <f t="shared" si="0"/>
        <v>#DIV/0!</v>
      </c>
      <c r="G4" s="9" t="e">
        <f t="shared" si="0"/>
        <v>#DIV/0!</v>
      </c>
      <c r="H4" s="9" t="e">
        <f t="shared" si="0"/>
        <v>#DIV/0!</v>
      </c>
      <c r="I4" s="9" t="e">
        <f t="shared" si="0"/>
        <v>#DIV/0!</v>
      </c>
      <c r="J4" s="9" t="e">
        <f t="shared" si="0"/>
        <v>#DIV/0!</v>
      </c>
    </row>
    <row r="6" spans="1:10">
      <c r="A6" s="12" t="s">
        <v>80</v>
      </c>
      <c r="B6" s="12" t="s">
        <v>1</v>
      </c>
    </row>
    <row r="7" spans="1:10">
      <c r="A7" s="7" t="s">
        <v>31</v>
      </c>
      <c r="B7" s="6">
        <v>42430</v>
      </c>
    </row>
    <row r="8" spans="1:10">
      <c r="A8" s="55">
        <v>0</v>
      </c>
      <c r="B8" s="3">
        <v>0</v>
      </c>
    </row>
  </sheetData>
  <mergeCells count="1">
    <mergeCell ref="A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workbookViewId="0"/>
  </sheetViews>
  <sheetFormatPr defaultRowHeight="15"/>
  <cols>
    <col min="1" max="1" width="24" customWidth="1"/>
    <col min="2" max="2" width="12.42578125" customWidth="1"/>
    <col min="3" max="3" width="12.7109375" customWidth="1"/>
    <col min="4" max="4" width="12.85546875" customWidth="1"/>
    <col min="5" max="5" width="11.85546875" bestFit="1" customWidth="1"/>
    <col min="6" max="6" width="13.85546875" customWidth="1"/>
  </cols>
  <sheetData>
    <row r="1" spans="1:2">
      <c r="A1" s="12" t="s">
        <v>121</v>
      </c>
      <c r="B1" s="12" t="s">
        <v>1</v>
      </c>
    </row>
    <row r="2" spans="1:2">
      <c r="A2" s="7" t="s">
        <v>20</v>
      </c>
      <c r="B2" s="6">
        <v>42430</v>
      </c>
    </row>
    <row r="3" spans="1:2">
      <c r="A3" s="8" t="s">
        <v>36</v>
      </c>
      <c r="B3" s="3"/>
    </row>
    <row r="4" spans="1:2">
      <c r="A4" s="8" t="s">
        <v>113</v>
      </c>
      <c r="B4" s="3"/>
    </row>
    <row r="5" spans="1:2">
      <c r="A5" s="8" t="s">
        <v>114</v>
      </c>
      <c r="B5" s="3"/>
    </row>
    <row r="6" spans="1:2">
      <c r="A6" s="8" t="s">
        <v>21</v>
      </c>
      <c r="B6" s="3"/>
    </row>
  </sheetData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20"/>
  <sheetViews>
    <sheetView workbookViewId="0">
      <selection activeCell="A3" sqref="A3"/>
    </sheetView>
  </sheetViews>
  <sheetFormatPr defaultRowHeight="15"/>
  <cols>
    <col min="1" max="1" width="25.140625" customWidth="1"/>
    <col min="2" max="2" width="13.42578125" customWidth="1"/>
    <col min="3" max="3" width="12.5703125" customWidth="1"/>
    <col min="4" max="4" width="10.28515625" customWidth="1"/>
    <col min="5" max="5" width="9.85546875" customWidth="1"/>
    <col min="6" max="6" width="11.85546875" customWidth="1"/>
    <col min="7" max="7" width="9.42578125" customWidth="1"/>
    <col min="8" max="8" width="11.85546875" bestFit="1" customWidth="1"/>
  </cols>
  <sheetData>
    <row r="3" spans="1:3">
      <c r="A3" s="131"/>
      <c r="B3" s="132"/>
      <c r="C3" s="133"/>
    </row>
    <row r="4" spans="1:3">
      <c r="A4" s="134"/>
      <c r="B4" s="135"/>
      <c r="C4" s="136"/>
    </row>
    <row r="5" spans="1:3">
      <c r="A5" s="134"/>
      <c r="B5" s="135"/>
      <c r="C5" s="136"/>
    </row>
    <row r="6" spans="1:3">
      <c r="A6" s="134"/>
      <c r="B6" s="135"/>
      <c r="C6" s="136"/>
    </row>
    <row r="7" spans="1:3">
      <c r="A7" s="134"/>
      <c r="B7" s="135"/>
      <c r="C7" s="136"/>
    </row>
    <row r="8" spans="1:3">
      <c r="A8" s="134"/>
      <c r="B8" s="135"/>
      <c r="C8" s="136"/>
    </row>
    <row r="9" spans="1:3">
      <c r="A9" s="134"/>
      <c r="B9" s="135"/>
      <c r="C9" s="136"/>
    </row>
    <row r="10" spans="1:3">
      <c r="A10" s="134"/>
      <c r="B10" s="135"/>
      <c r="C10" s="136"/>
    </row>
    <row r="11" spans="1:3">
      <c r="A11" s="134"/>
      <c r="B11" s="135"/>
      <c r="C11" s="136"/>
    </row>
    <row r="12" spans="1:3">
      <c r="A12" s="134"/>
      <c r="B12" s="135"/>
      <c r="C12" s="136"/>
    </row>
    <row r="13" spans="1:3">
      <c r="A13" s="134"/>
      <c r="B13" s="135"/>
      <c r="C13" s="136"/>
    </row>
    <row r="14" spans="1:3">
      <c r="A14" s="134"/>
      <c r="B14" s="135"/>
      <c r="C14" s="136"/>
    </row>
    <row r="15" spans="1:3">
      <c r="A15" s="134"/>
      <c r="B15" s="135"/>
      <c r="C15" s="136"/>
    </row>
    <row r="16" spans="1:3">
      <c r="A16" s="134"/>
      <c r="B16" s="135"/>
      <c r="C16" s="136"/>
    </row>
    <row r="17" spans="1:3">
      <c r="A17" s="134"/>
      <c r="B17" s="135"/>
      <c r="C17" s="136"/>
    </row>
    <row r="18" spans="1:3">
      <c r="A18" s="134"/>
      <c r="B18" s="135"/>
      <c r="C18" s="136"/>
    </row>
    <row r="19" spans="1:3">
      <c r="A19" s="134"/>
      <c r="B19" s="135"/>
      <c r="C19" s="136"/>
    </row>
    <row r="20" spans="1:3">
      <c r="A20" s="137"/>
      <c r="B20" s="138"/>
      <c r="C20" s="139"/>
    </row>
  </sheetData>
  <pageMargins left="0.7" right="0.7" top="0.75" bottom="0.75" header="0.3" footer="0.3"/>
  <pageSetup paperSize="9"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8"/>
  <sheetViews>
    <sheetView workbookViewId="0"/>
  </sheetViews>
  <sheetFormatPr defaultRowHeight="15"/>
  <cols>
    <col min="1" max="1" width="25.5703125" customWidth="1"/>
    <col min="2" max="2" width="11.28515625" bestFit="1" customWidth="1"/>
    <col min="3" max="4" width="11.85546875" customWidth="1"/>
    <col min="5" max="5" width="9.42578125" customWidth="1"/>
  </cols>
  <sheetData>
    <row r="1" spans="1:3">
      <c r="A1" s="140"/>
      <c r="B1" s="141"/>
      <c r="C1" s="142"/>
    </row>
    <row r="2" spans="1:3">
      <c r="A2" s="143"/>
      <c r="B2" s="144"/>
      <c r="C2" s="145"/>
    </row>
    <row r="3" spans="1:3" ht="15" customHeight="1">
      <c r="A3" s="143"/>
      <c r="B3" s="144"/>
      <c r="C3" s="145"/>
    </row>
    <row r="4" spans="1:3">
      <c r="A4" s="143"/>
      <c r="B4" s="144"/>
      <c r="C4" s="145"/>
    </row>
    <row r="5" spans="1:3">
      <c r="A5" s="143"/>
      <c r="B5" s="144"/>
      <c r="C5" s="145"/>
    </row>
    <row r="6" spans="1:3">
      <c r="A6" s="143"/>
      <c r="B6" s="144"/>
      <c r="C6" s="145"/>
    </row>
    <row r="7" spans="1:3">
      <c r="A7" s="143"/>
      <c r="B7" s="144"/>
      <c r="C7" s="145"/>
    </row>
    <row r="8" spans="1:3">
      <c r="A8" s="143"/>
      <c r="B8" s="144"/>
      <c r="C8" s="145"/>
    </row>
    <row r="9" spans="1:3">
      <c r="A9" s="143"/>
      <c r="B9" s="144"/>
      <c r="C9" s="145"/>
    </row>
    <row r="10" spans="1:3">
      <c r="A10" s="143"/>
      <c r="B10" s="144"/>
      <c r="C10" s="145"/>
    </row>
    <row r="11" spans="1:3">
      <c r="A11" s="143"/>
      <c r="B11" s="144"/>
      <c r="C11" s="145"/>
    </row>
    <row r="12" spans="1:3">
      <c r="A12" s="143"/>
      <c r="B12" s="144"/>
      <c r="C12" s="145"/>
    </row>
    <row r="13" spans="1:3">
      <c r="A13" s="143"/>
      <c r="B13" s="144"/>
      <c r="C13" s="145"/>
    </row>
    <row r="14" spans="1:3">
      <c r="A14" s="143"/>
      <c r="B14" s="144"/>
      <c r="C14" s="145"/>
    </row>
    <row r="15" spans="1:3">
      <c r="A15" s="143"/>
      <c r="B15" s="144"/>
      <c r="C15" s="145"/>
    </row>
    <row r="16" spans="1:3">
      <c r="A16" s="143"/>
      <c r="B16" s="144"/>
      <c r="C16" s="145"/>
    </row>
    <row r="17" spans="1:3">
      <c r="A17" s="143"/>
      <c r="B17" s="144"/>
      <c r="C17" s="145"/>
    </row>
    <row r="18" spans="1:3">
      <c r="A18" s="146"/>
      <c r="B18" s="147"/>
      <c r="C18" s="148"/>
    </row>
  </sheetData>
  <pageMargins left="0.7" right="0.7" top="0.75" bottom="0.75" header="0.3" footer="0.3"/>
  <pageSetup paperSize="9" orientation="portrait" verticalDpi="0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C3" sqref="C3"/>
    </sheetView>
  </sheetViews>
  <sheetFormatPr defaultRowHeight="15"/>
  <cols>
    <col min="1" max="2" width="18.28515625" customWidth="1"/>
    <col min="3" max="3" width="18.42578125" customWidth="1"/>
    <col min="4" max="4" width="33.28515625" customWidth="1"/>
  </cols>
  <sheetData>
    <row r="1" spans="1:4">
      <c r="A1" t="s">
        <v>1</v>
      </c>
      <c r="B1" t="s">
        <v>70</v>
      </c>
      <c r="C1" t="s">
        <v>71</v>
      </c>
      <c r="D1" t="s">
        <v>109</v>
      </c>
    </row>
    <row r="2" spans="1:4">
      <c r="A2" s="58">
        <v>42430</v>
      </c>
      <c r="B2" s="61">
        <v>75.8994</v>
      </c>
      <c r="C2" s="61">
        <v>83.1023</v>
      </c>
      <c r="D2" s="29">
        <v>1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="90" zoomScaleNormal="90" workbookViewId="0">
      <pane ySplit="21" topLeftCell="A22" activePane="bottomLeft" state="frozen"/>
      <selection pane="bottomLeft" activeCell="B15" sqref="B15"/>
    </sheetView>
  </sheetViews>
  <sheetFormatPr defaultRowHeight="15"/>
  <cols>
    <col min="1" max="1" width="48.140625" customWidth="1"/>
    <col min="2" max="2" width="15.28515625" customWidth="1"/>
    <col min="3" max="4" width="18.140625" customWidth="1"/>
    <col min="5" max="5" width="18.28515625" customWidth="1"/>
  </cols>
  <sheetData>
    <row r="1" spans="1:4">
      <c r="A1" s="14" t="s">
        <v>126</v>
      </c>
      <c r="B1" s="26">
        <f>'Активы-свод'!B4</f>
        <v>42430</v>
      </c>
      <c r="C1" s="26">
        <f>'Активы-свод'!C4</f>
        <v>0</v>
      </c>
      <c r="D1" s="104"/>
    </row>
    <row r="2" spans="1:4">
      <c r="A2" s="23" t="s">
        <v>33</v>
      </c>
      <c r="B2" s="15">
        <f>'Активы-свод'!B8</f>
        <v>0</v>
      </c>
      <c r="C2" s="15">
        <f>'Активы-свод'!C8</f>
        <v>0</v>
      </c>
      <c r="D2" s="104"/>
    </row>
    <row r="3" spans="1:4">
      <c r="A3" s="24" t="str">
        <f>'Активы-свод'!A5</f>
        <v>неработающие</v>
      </c>
      <c r="B3" s="25">
        <f>'Активы-свод'!B5</f>
        <v>0</v>
      </c>
      <c r="C3" s="25">
        <f>'Активы-свод'!C5</f>
        <v>0</v>
      </c>
      <c r="D3" s="104"/>
    </row>
    <row r="4" spans="1:4">
      <c r="A4" s="24" t="str">
        <f>'Активы-свод'!A6</f>
        <v>рабочие</v>
      </c>
      <c r="B4" s="25">
        <f>'Активы-свод'!B6</f>
        <v>0</v>
      </c>
      <c r="C4" s="25">
        <f>'Активы-свод'!C6</f>
        <v>0</v>
      </c>
      <c r="D4" s="104"/>
    </row>
    <row r="5" spans="1:4">
      <c r="A5" s="24" t="str">
        <f>'Активы-свод'!A7</f>
        <v>бизнес</v>
      </c>
      <c r="B5" s="25">
        <f>'Активы-свод'!B7</f>
        <v>0</v>
      </c>
      <c r="C5" s="25">
        <f>'Активы-свод'!C7</f>
        <v>0</v>
      </c>
      <c r="D5" s="104"/>
    </row>
    <row r="6" spans="1:4">
      <c r="A6" s="23" t="s">
        <v>115</v>
      </c>
      <c r="B6" s="15">
        <f>'Долги-свод'!B5</f>
        <v>0</v>
      </c>
      <c r="C6" s="15">
        <f>'Долги-свод'!C5</f>
        <v>0</v>
      </c>
      <c r="D6" s="104"/>
    </row>
    <row r="7" spans="1:4">
      <c r="A7" s="11"/>
      <c r="B7" s="10"/>
      <c r="C7" s="10"/>
      <c r="D7" s="104"/>
    </row>
    <row r="8" spans="1:4">
      <c r="A8" s="52" t="s">
        <v>116</v>
      </c>
      <c r="B8" s="15">
        <f t="shared" ref="B8:C8" si="0">B2-B6</f>
        <v>0</v>
      </c>
      <c r="C8" s="15">
        <f t="shared" si="0"/>
        <v>0</v>
      </c>
      <c r="D8" s="104"/>
    </row>
    <row r="9" spans="1:4">
      <c r="A9" s="78" t="s">
        <v>117</v>
      </c>
      <c r="B9" s="28">
        <f>B4-B6</f>
        <v>0</v>
      </c>
      <c r="C9" s="28">
        <f>C4-C6</f>
        <v>0</v>
      </c>
      <c r="D9" s="104"/>
    </row>
    <row r="10" spans="1:4">
      <c r="A10" s="17"/>
      <c r="B10" s="13"/>
    </row>
    <row r="11" spans="1:4">
      <c r="A11" s="14" t="s">
        <v>127</v>
      </c>
      <c r="B11" s="101" t="str">
        <f>'Вх.поток-свод'!B4</f>
        <v>2016-03</v>
      </c>
    </row>
    <row r="12" spans="1:4">
      <c r="A12" s="23" t="s">
        <v>35</v>
      </c>
      <c r="B12" s="63">
        <f>'Вх.поток-свод'!B5</f>
        <v>0</v>
      </c>
    </row>
    <row r="13" spans="1:4">
      <c r="A13" s="27" t="s">
        <v>37</v>
      </c>
      <c r="B13" s="63" t="e">
        <f>B14+B15</f>
        <v>#N/A</v>
      </c>
    </row>
    <row r="14" spans="1:4">
      <c r="A14" s="60" t="s">
        <v>91</v>
      </c>
      <c r="B14" s="62">
        <f>'Исх.поток-свод'!B5</f>
        <v>0</v>
      </c>
    </row>
    <row r="15" spans="1:4">
      <c r="A15" s="110" t="s">
        <v>92</v>
      </c>
      <c r="B15" s="111" t="e">
        <f>B8+B12+B17+B18+B19-B14-C8</f>
        <v>#N/A</v>
      </c>
      <c r="C15" s="125"/>
    </row>
    <row r="16" spans="1:4">
      <c r="A16" s="59" t="s">
        <v>141</v>
      </c>
      <c r="B16" s="64" t="e">
        <f>B12-B13</f>
        <v>#N/A</v>
      </c>
    </row>
    <row r="17" spans="1:5">
      <c r="A17" s="65" t="s">
        <v>90</v>
      </c>
      <c r="B17" s="62">
        <f>-'Исх.поток-свод'!B9</f>
        <v>0</v>
      </c>
    </row>
    <row r="18" spans="1:5">
      <c r="A18" s="60" t="s">
        <v>131</v>
      </c>
      <c r="B18" s="62">
        <f>'Вх.поток-свод'!B8+'Вх.поток-свод'!B7-'Исх.поток-свод'!B8-'Исх.поток-свод'!B7</f>
        <v>0</v>
      </c>
      <c r="D18" s="124"/>
    </row>
    <row r="19" spans="1:5">
      <c r="A19" s="60" t="s">
        <v>82</v>
      </c>
      <c r="B19" s="62" t="e">
        <f>'Активы-переоценка валюты'!C11-'Долги-переоценка валюты'!C11</f>
        <v>#N/A</v>
      </c>
      <c r="D19" s="124"/>
    </row>
    <row r="20" spans="1:5">
      <c r="A20" s="27" t="s">
        <v>84</v>
      </c>
      <c r="B20" s="63">
        <f>C8-B8</f>
        <v>0</v>
      </c>
      <c r="D20" s="124"/>
    </row>
    <row r="21" spans="1:5" ht="4.5" customHeight="1">
      <c r="B21" s="10"/>
      <c r="E21" s="124"/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I6"/>
  <sheetViews>
    <sheetView zoomScale="98" zoomScaleNormal="98" workbookViewId="0">
      <pane ySplit="1" topLeftCell="A2" activePane="bottomLeft" state="frozen"/>
      <selection activeCell="B1" sqref="B1"/>
      <selection pane="bottomLeft" activeCell="A5" sqref="A5"/>
    </sheetView>
  </sheetViews>
  <sheetFormatPr defaultRowHeight="15"/>
  <cols>
    <col min="1" max="1" width="10.28515625" bestFit="1" customWidth="1"/>
    <col min="2" max="2" width="56" customWidth="1"/>
    <col min="3" max="3" width="13.5703125" customWidth="1"/>
    <col min="4" max="4" width="8.42578125" customWidth="1"/>
    <col min="5" max="5" width="12.42578125" customWidth="1"/>
    <col min="6" max="6" width="16.5703125" customWidth="1"/>
    <col min="7" max="7" width="18.7109375" customWidth="1"/>
    <col min="8" max="8" width="12.28515625" customWidth="1"/>
    <col min="9" max="9" width="13.28515625" customWidth="1"/>
    <col min="10" max="10" width="3" customWidth="1"/>
    <col min="11" max="11" width="9.42578125" customWidth="1"/>
    <col min="12" max="12" width="15.85546875" customWidth="1"/>
    <col min="13" max="13" width="15.28515625" customWidth="1"/>
    <col min="14" max="14" width="13.28515625" customWidth="1"/>
  </cols>
  <sheetData>
    <row r="1" spans="1:61" s="1" customFormat="1" ht="70.5" customHeight="1">
      <c r="A1" s="5" t="s">
        <v>1</v>
      </c>
      <c r="B1" s="5" t="s">
        <v>3</v>
      </c>
      <c r="C1" s="5" t="s">
        <v>0</v>
      </c>
      <c r="D1" s="5" t="s">
        <v>2</v>
      </c>
      <c r="E1" s="5" t="s">
        <v>24</v>
      </c>
      <c r="F1" s="5" t="s">
        <v>25</v>
      </c>
      <c r="G1" s="5" t="s">
        <v>30</v>
      </c>
      <c r="H1" s="5" t="s">
        <v>31</v>
      </c>
      <c r="I1" s="5" t="s">
        <v>17</v>
      </c>
      <c r="J1" s="2"/>
      <c r="K1" s="39" t="s">
        <v>2</v>
      </c>
      <c r="L1" s="39" t="s">
        <v>25</v>
      </c>
      <c r="M1" s="39" t="s">
        <v>17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>
      <c r="A2" s="74">
        <v>42430</v>
      </c>
      <c r="B2" s="69" t="s">
        <v>119</v>
      </c>
      <c r="C2" s="70"/>
      <c r="D2" s="71" t="s">
        <v>66</v>
      </c>
      <c r="E2" s="48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0</v>
      </c>
      <c r="F2" s="71" t="s">
        <v>26</v>
      </c>
      <c r="G2" s="75"/>
      <c r="H2" s="72">
        <v>0</v>
      </c>
      <c r="I2" s="73"/>
      <c r="K2" s="46" t="s">
        <v>66</v>
      </c>
      <c r="L2" s="46" t="s">
        <v>26</v>
      </c>
      <c r="M2" s="46" t="s">
        <v>6</v>
      </c>
    </row>
    <row r="3" spans="1:61">
      <c r="A3" s="74">
        <v>42430</v>
      </c>
      <c r="B3" s="69" t="s">
        <v>119</v>
      </c>
      <c r="C3" s="70"/>
      <c r="D3" s="71" t="s">
        <v>67</v>
      </c>
      <c r="E3" s="48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0</v>
      </c>
      <c r="F3" s="71" t="s">
        <v>29</v>
      </c>
      <c r="G3" s="75"/>
      <c r="H3" s="72">
        <v>0</v>
      </c>
      <c r="I3" s="73"/>
      <c r="K3" s="46" t="s">
        <v>67</v>
      </c>
      <c r="L3" s="46" t="s">
        <v>27</v>
      </c>
      <c r="M3" s="46" t="s">
        <v>137</v>
      </c>
    </row>
    <row r="4" spans="1:61" ht="15.75" thickBot="1">
      <c r="A4" s="74">
        <v>42430</v>
      </c>
      <c r="B4" s="114" t="s">
        <v>119</v>
      </c>
      <c r="C4" s="115"/>
      <c r="D4" s="116" t="s">
        <v>68</v>
      </c>
      <c r="E4" s="117">
        <f>IF(Обязательства[[#This Row],[Валюта]]="рубли",Обязательства[[#This Row],[Сумма]],IF(Обязательства[[#This Row],[Валюта]]="доллары",Обязательства[[#This Row],[Сумма]]*VLOOKUP(Обязательства[[#This Row],[Дата]],Таблица5[#All],2,TRUE),IF(Обязательства[[#This Row],[Валюта]]="евро",Обязательства[[#This Row],[Сумма]]*VLOOKUP(Обязательства[[#This Row],[Дата]],Таблица5[#All],3,TRUE))))</f>
        <v>0</v>
      </c>
      <c r="F4" s="116" t="s">
        <v>69</v>
      </c>
      <c r="G4" s="118"/>
      <c r="H4" s="119">
        <v>0</v>
      </c>
      <c r="I4" s="120"/>
      <c r="K4" s="46" t="s">
        <v>68</v>
      </c>
      <c r="L4" s="46" t="s">
        <v>28</v>
      </c>
      <c r="M4" s="46" t="s">
        <v>138</v>
      </c>
    </row>
    <row r="5" spans="1:61" ht="15.75" thickTop="1">
      <c r="L5" s="46" t="s">
        <v>29</v>
      </c>
    </row>
    <row r="6" spans="1:61">
      <c r="L6" s="46" t="s">
        <v>69</v>
      </c>
    </row>
  </sheetData>
  <dataValidations count="3">
    <dataValidation type="list" showInputMessage="1" showErrorMessage="1" sqref="F2:F4">
      <formula1>ОбязательстваСрочность</formula1>
    </dataValidation>
    <dataValidation type="list" allowBlank="1" showInputMessage="1" showErrorMessage="1" sqref="I2:I4">
      <formula1>ОбязательстваКомуПринадлежит</formula1>
    </dataValidation>
    <dataValidation type="list" allowBlank="1" showInputMessage="1" showErrorMessage="1" sqref="D2:D4">
      <formula1>ОбязательстваВалюта</formula1>
    </dataValidation>
  </dataValidation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J14"/>
  <sheetViews>
    <sheetView workbookViewId="0">
      <pane ySplit="1" topLeftCell="A2" activePane="bottomLeft" state="frozen"/>
      <selection pane="bottomLeft" activeCell="A3" sqref="A3:A5"/>
    </sheetView>
  </sheetViews>
  <sheetFormatPr defaultRowHeight="15"/>
  <cols>
    <col min="1" max="1" width="10.140625" bestFit="1" customWidth="1"/>
    <col min="2" max="2" width="10.140625" customWidth="1"/>
    <col min="3" max="3" width="39.28515625" customWidth="1"/>
    <col min="4" max="4" width="12" customWidth="1"/>
    <col min="5" max="5" width="17.28515625" customWidth="1"/>
    <col min="6" max="6" width="11.28515625" customWidth="1"/>
    <col min="7" max="7" width="23.140625" customWidth="1"/>
    <col min="8" max="8" width="29" customWidth="1"/>
    <col min="9" max="9" width="22.140625" customWidth="1"/>
    <col min="10" max="10" width="12.42578125" customWidth="1"/>
    <col min="11" max="11" width="1.85546875" customWidth="1"/>
    <col min="12" max="12" width="17.42578125" customWidth="1"/>
    <col min="13" max="13" width="22.7109375" customWidth="1"/>
    <col min="14" max="14" width="29" customWidth="1"/>
    <col min="15" max="15" width="18.85546875" customWidth="1"/>
  </cols>
  <sheetData>
    <row r="1" spans="1:62" s="1" customFormat="1" ht="48.75" customHeight="1" thickBot="1">
      <c r="A1" s="4" t="s">
        <v>1</v>
      </c>
      <c r="B1" s="4" t="s">
        <v>22</v>
      </c>
      <c r="C1" s="4" t="s">
        <v>3</v>
      </c>
      <c r="D1" s="4" t="s">
        <v>0</v>
      </c>
      <c r="E1" s="4" t="s">
        <v>8</v>
      </c>
      <c r="F1" s="4" t="s">
        <v>111</v>
      </c>
      <c r="G1" s="4" t="s">
        <v>43</v>
      </c>
      <c r="H1" s="4" t="s">
        <v>45</v>
      </c>
      <c r="I1" s="4" t="s">
        <v>132</v>
      </c>
      <c r="J1" s="95" t="s">
        <v>122</v>
      </c>
      <c r="K1" s="2"/>
      <c r="L1" s="43" t="s">
        <v>8</v>
      </c>
      <c r="M1" s="43" t="s">
        <v>43</v>
      </c>
      <c r="N1" s="39" t="s">
        <v>45</v>
      </c>
      <c r="O1" s="39" t="s">
        <v>132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s="1" customFormat="1" ht="18" customHeight="1" thickTop="1">
      <c r="A2" s="96">
        <v>42430</v>
      </c>
      <c r="B2" s="97" t="str">
        <f t="shared" ref="B2" si="0">IF(A2=0," ",TEXT(A2,"ГГГГ-ММ"))</f>
        <v>2016-03</v>
      </c>
      <c r="C2" s="98" t="s">
        <v>119</v>
      </c>
      <c r="D2" s="105">
        <v>0</v>
      </c>
      <c r="E2" s="107" t="s">
        <v>9</v>
      </c>
      <c r="F2" s="127">
        <f>IF([Периодичность]="год",D2/12,IF([Периодичность]="2 месяца",D2/2,IF([Периодичность]="квартал",D2/3,IF([Периодичность]="полугодие",D2/6,D2))))</f>
        <v>0</v>
      </c>
      <c r="G2" s="107" t="s">
        <v>62</v>
      </c>
      <c r="H2" s="128" t="s">
        <v>124</v>
      </c>
      <c r="I2" s="98"/>
      <c r="J2" s="129">
        <v>1</v>
      </c>
      <c r="K2" s="2"/>
      <c r="L2" s="45" t="s">
        <v>9</v>
      </c>
      <c r="M2" s="44" t="s">
        <v>62</v>
      </c>
      <c r="N2" s="40" t="s">
        <v>64</v>
      </c>
      <c r="O2" s="4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15.75" customHeight="1">
      <c r="A3" s="96">
        <v>42430</v>
      </c>
      <c r="B3" s="97" t="str">
        <f t="shared" ref="B3:B4" si="1">IF(A3=0," ",TEXT(A3,"ГГГГ-ММ"))</f>
        <v>2016-03</v>
      </c>
      <c r="C3" s="98" t="s">
        <v>119</v>
      </c>
      <c r="D3" s="105">
        <v>0</v>
      </c>
      <c r="E3" s="107" t="s">
        <v>9</v>
      </c>
      <c r="F3" s="127">
        <f>IF([Периодичность]="год",D3/12,IF([Периодичность]="2 месяца",D3/2,IF([Периодичность]="квартал",D3/3,IF([Периодичность]="полугодие",D3/6,D3))))</f>
        <v>0</v>
      </c>
      <c r="G3" s="107" t="s">
        <v>61</v>
      </c>
      <c r="H3" s="128" t="s">
        <v>129</v>
      </c>
      <c r="I3" s="98"/>
      <c r="J3" s="129">
        <v>1</v>
      </c>
      <c r="L3" s="44" t="s">
        <v>14</v>
      </c>
      <c r="M3" s="44" t="s">
        <v>63</v>
      </c>
      <c r="N3" s="76" t="s">
        <v>129</v>
      </c>
      <c r="O3" s="40"/>
    </row>
    <row r="4" spans="1:62">
      <c r="A4" s="96">
        <v>42430</v>
      </c>
      <c r="B4" s="97" t="str">
        <f t="shared" si="1"/>
        <v>2016-03</v>
      </c>
      <c r="C4" s="98" t="s">
        <v>119</v>
      </c>
      <c r="D4" s="105">
        <v>0</v>
      </c>
      <c r="E4" s="107" t="s">
        <v>9</v>
      </c>
      <c r="F4" s="127">
        <f>IF([Периодичность]="год",D4/12,IF([Периодичность]="2 месяца",D4/2,IF([Периодичность]="квартал",D4/3,IF([Периодичность]="полугодие",D4/6,D4))))</f>
        <v>0</v>
      </c>
      <c r="G4" s="107" t="s">
        <v>61</v>
      </c>
      <c r="H4" s="128" t="s">
        <v>130</v>
      </c>
      <c r="I4" s="98"/>
      <c r="J4" s="129">
        <v>1</v>
      </c>
      <c r="L4" s="44" t="s">
        <v>54</v>
      </c>
      <c r="M4" s="44" t="s">
        <v>107</v>
      </c>
      <c r="N4" s="76" t="s">
        <v>130</v>
      </c>
      <c r="O4" s="40"/>
    </row>
    <row r="5" spans="1:62">
      <c r="A5" s="96">
        <v>42430</v>
      </c>
      <c r="B5" s="100" t="str">
        <f t="shared" ref="B5" si="2">IF(A5=0," ",TEXT(A5,"ГГГГ-ММ"))</f>
        <v>2016-03</v>
      </c>
      <c r="C5" s="98" t="s">
        <v>119</v>
      </c>
      <c r="D5" s="105">
        <v>0</v>
      </c>
      <c r="E5" s="107" t="s">
        <v>9</v>
      </c>
      <c r="F5" s="127">
        <f>IF([Периодичность]="год",D5/12,IF([Периодичность]="2 месяца",D5/2,IF([Периодичность]="квартал",D5/3,IF([Периодичность]="полугодие",D5/6,D5))))</f>
        <v>0</v>
      </c>
      <c r="G5" s="107" t="s">
        <v>55</v>
      </c>
      <c r="H5" s="128" t="s">
        <v>64</v>
      </c>
      <c r="I5" s="98"/>
      <c r="J5" s="129">
        <v>1</v>
      </c>
      <c r="L5" s="44" t="s">
        <v>32</v>
      </c>
      <c r="M5" s="44" t="s">
        <v>55</v>
      </c>
      <c r="N5" s="41" t="s">
        <v>65</v>
      </c>
      <c r="O5" s="40"/>
    </row>
    <row r="6" spans="1:62">
      <c r="L6" s="42" t="s">
        <v>7</v>
      </c>
      <c r="M6" s="44" t="s">
        <v>56</v>
      </c>
      <c r="O6" s="40"/>
    </row>
    <row r="7" spans="1:62">
      <c r="M7" s="44" t="s">
        <v>57</v>
      </c>
      <c r="O7" s="41"/>
    </row>
    <row r="8" spans="1:62">
      <c r="M8" s="44" t="s">
        <v>120</v>
      </c>
      <c r="O8" s="41"/>
    </row>
    <row r="9" spans="1:62">
      <c r="M9" s="44" t="s">
        <v>61</v>
      </c>
    </row>
    <row r="10" spans="1:62">
      <c r="M10" s="44" t="s">
        <v>58</v>
      </c>
    </row>
    <row r="11" spans="1:62">
      <c r="M11" s="44" t="s">
        <v>59</v>
      </c>
    </row>
    <row r="12" spans="1:62">
      <c r="M12" s="44" t="s">
        <v>23</v>
      </c>
    </row>
    <row r="13" spans="1:62">
      <c r="M13" s="44" t="s">
        <v>60</v>
      </c>
    </row>
    <row r="14" spans="1:62">
      <c r="M14" s="44" t="s">
        <v>128</v>
      </c>
    </row>
  </sheetData>
  <dataValidations count="5">
    <dataValidation showInputMessage="1" showErrorMessage="1" sqref="F2:F5"/>
    <dataValidation type="list" allowBlank="1" showInputMessage="1" showErrorMessage="1" sqref="G2:G5">
      <formula1>ДоходыКатегория</formula1>
    </dataValidation>
    <dataValidation type="list" allowBlank="1" showInputMessage="1" showErrorMessage="1" sqref="H2:H5">
      <formula1>ДоходыХарактер</formula1>
    </dataValidation>
    <dataValidation type="list" allowBlank="1" showInputMessage="1" showErrorMessage="1" sqref="I2:I5">
      <formula1>ДоходыСубъект</formula1>
    </dataValidation>
    <dataValidation type="list" showInputMessage="1" showErrorMessage="1" sqref="E2:E5">
      <formula1>ДоходыПериодичность</formula1>
    </dataValidation>
  </dataValidations>
  <pageMargins left="0.7" right="0.7" top="0.75" bottom="0.75" header="0.3" footer="0.3"/>
  <pageSetup paperSize="9" orientation="portrait" r:id="rId1"/>
  <legacyDrawing r:id="rId2"/>
  <tableParts count="5"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N2013"/>
  <sheetViews>
    <sheetView zoomScale="90" zoomScaleNormal="90" workbookViewId="0">
      <pane ySplit="1" topLeftCell="A2" activePane="bottomLeft" state="frozen"/>
      <selection activeCell="D1" sqref="D1"/>
      <selection pane="bottomLeft" activeCell="A3" sqref="A3:A7"/>
    </sheetView>
  </sheetViews>
  <sheetFormatPr defaultRowHeight="15"/>
  <cols>
    <col min="1" max="1" width="12.42578125" customWidth="1"/>
    <col min="2" max="2" width="10.140625" customWidth="1"/>
    <col min="3" max="3" width="46.42578125" customWidth="1"/>
    <col min="4" max="4" width="13.5703125" customWidth="1"/>
    <col min="5" max="5" width="10.85546875" customWidth="1"/>
    <col min="6" max="6" width="16.42578125" customWidth="1"/>
    <col min="7" max="7" width="14.42578125" customWidth="1"/>
    <col min="8" max="8" width="23" customWidth="1"/>
    <col min="9" max="9" width="19" customWidth="1"/>
    <col min="10" max="10" width="21" customWidth="1"/>
    <col min="11" max="11" width="19.28515625" customWidth="1"/>
    <col min="12" max="13" width="12" customWidth="1"/>
    <col min="14" max="14" width="18.140625" customWidth="1"/>
    <col min="15" max="15" width="23.140625" customWidth="1"/>
    <col min="16" max="16" width="20.42578125" customWidth="1"/>
    <col min="17" max="17" width="19.85546875" customWidth="1"/>
    <col min="18" max="18" width="19.7109375" customWidth="1"/>
    <col min="19" max="19" width="16.42578125" customWidth="1"/>
    <col min="20" max="20" width="11.140625" customWidth="1"/>
  </cols>
  <sheetData>
    <row r="1" spans="1:66" s="1" customFormat="1" ht="48.75" customHeight="1" thickBot="1">
      <c r="A1" s="4" t="s">
        <v>1</v>
      </c>
      <c r="B1" s="4" t="s">
        <v>22</v>
      </c>
      <c r="C1" s="4" t="s">
        <v>3</v>
      </c>
      <c r="D1" s="4" t="s">
        <v>80</v>
      </c>
      <c r="E1" s="4" t="s">
        <v>110</v>
      </c>
      <c r="F1" s="4" t="s">
        <v>8</v>
      </c>
      <c r="G1" s="4" t="s">
        <v>86</v>
      </c>
      <c r="H1" s="4" t="s">
        <v>43</v>
      </c>
      <c r="I1" s="4" t="s">
        <v>44</v>
      </c>
      <c r="J1" s="4" t="s">
        <v>45</v>
      </c>
      <c r="K1" s="4" t="s">
        <v>10</v>
      </c>
      <c r="L1" s="4" t="s">
        <v>133</v>
      </c>
      <c r="M1" s="99" t="s">
        <v>122</v>
      </c>
      <c r="N1" s="2"/>
      <c r="O1" s="19" t="s">
        <v>8</v>
      </c>
      <c r="P1" s="33" t="s">
        <v>43</v>
      </c>
      <c r="Q1" s="33" t="s">
        <v>44</v>
      </c>
      <c r="R1" s="19" t="s">
        <v>45</v>
      </c>
      <c r="S1" s="19" t="s">
        <v>10</v>
      </c>
      <c r="T1" s="19" t="s">
        <v>133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ht="15.75" thickTop="1">
      <c r="A2" s="74">
        <v>42430</v>
      </c>
      <c r="B2" s="100" t="str">
        <f>IF(A2=0," ",TEXT(A2,"ГГГГ-ММ"))</f>
        <v>2016-03</v>
      </c>
      <c r="C2" s="98" t="s">
        <v>119</v>
      </c>
      <c r="D2" s="105">
        <v>0</v>
      </c>
      <c r="E2" s="106">
        <f>Расходы[[#This Row],[Сумма (руб.)]]/VLOOKUP(Расходы[[#This Row],[Дата]],Таблица5[#All],4,TRUE)</f>
        <v>0</v>
      </c>
      <c r="F2" s="107" t="s">
        <v>9</v>
      </c>
      <c r="G2" s="108">
        <f>IF(F2="год",D2/12,IF(F2="2 месяца",D2/2,IF(F2="квартал",D2/3,IF(F2="полугодие",D2/6,D2))))</f>
        <v>0</v>
      </c>
      <c r="H2" s="98" t="s">
        <v>53</v>
      </c>
      <c r="I2" s="98" t="s">
        <v>48</v>
      </c>
      <c r="J2" s="98" t="s">
        <v>48</v>
      </c>
      <c r="K2" s="98" t="s">
        <v>11</v>
      </c>
      <c r="L2" s="98"/>
      <c r="M2" s="109">
        <v>1</v>
      </c>
      <c r="O2" s="37" t="s">
        <v>9</v>
      </c>
      <c r="P2" s="35" t="s">
        <v>53</v>
      </c>
      <c r="Q2" s="20" t="s">
        <v>139</v>
      </c>
      <c r="R2" s="21" t="s">
        <v>118</v>
      </c>
      <c r="S2" s="21" t="s">
        <v>11</v>
      </c>
      <c r="T2" s="21"/>
    </row>
    <row r="3" spans="1:66">
      <c r="A3" s="74">
        <v>42430</v>
      </c>
      <c r="B3" s="100" t="str">
        <f>IF(A3=0," ",TEXT(A3,"ГГГГ-ММ"))</f>
        <v>2016-03</v>
      </c>
      <c r="C3" s="98" t="s">
        <v>119</v>
      </c>
      <c r="D3" s="105">
        <v>0</v>
      </c>
      <c r="E3" s="106">
        <f>Расходы[[#This Row],[Сумма (руб.)]]/VLOOKUP(Расходы[[#This Row],[Дата]],Таблица5[#All],4,TRUE)</f>
        <v>0</v>
      </c>
      <c r="F3" s="107" t="s">
        <v>9</v>
      </c>
      <c r="G3" s="108">
        <f>IF(F3="год",D3/12,IF(F3="2 месяца",D3/2,IF(F3="квартал",D3/3,IF(F3="полугодие",D3/6,D3))))</f>
        <v>0</v>
      </c>
      <c r="H3" s="98" t="s">
        <v>52</v>
      </c>
      <c r="I3" s="98" t="s">
        <v>140</v>
      </c>
      <c r="J3" s="98" t="s">
        <v>49</v>
      </c>
      <c r="K3" s="98" t="s">
        <v>11</v>
      </c>
      <c r="L3" s="98"/>
      <c r="M3" s="109">
        <v>1</v>
      </c>
      <c r="O3" s="36" t="s">
        <v>50</v>
      </c>
      <c r="P3" s="35" t="s">
        <v>52</v>
      </c>
      <c r="Q3" s="121" t="s">
        <v>136</v>
      </c>
      <c r="R3" s="21" t="s">
        <v>89</v>
      </c>
      <c r="S3" s="21" t="s">
        <v>12</v>
      </c>
      <c r="T3" s="22"/>
    </row>
    <row r="4" spans="1:66">
      <c r="A4" s="74">
        <v>42430</v>
      </c>
      <c r="B4" s="100" t="str">
        <f>IF(A4=0," ",TEXT(A4,"ГГГГ-ММ"))</f>
        <v>2016-03</v>
      </c>
      <c r="C4" s="98" t="s">
        <v>119</v>
      </c>
      <c r="D4" s="105">
        <v>0</v>
      </c>
      <c r="E4" s="106">
        <f>Расходы[[#This Row],[Сумма (руб.)]]/VLOOKUP(Расходы[[#This Row],[Дата]],Таблица5[#All],4,TRUE)</f>
        <v>0</v>
      </c>
      <c r="F4" s="107" t="s">
        <v>9</v>
      </c>
      <c r="G4" s="108">
        <f>IF(F4="год",D4/12,IF(F4="2 месяца",D4/2,IF(F4="квартал",D4/3,IF(F4="полугодие",D4/6,D4))))</f>
        <v>0</v>
      </c>
      <c r="H4" s="98" t="s">
        <v>53</v>
      </c>
      <c r="I4" s="98" t="s">
        <v>48</v>
      </c>
      <c r="J4" s="98" t="s">
        <v>89</v>
      </c>
      <c r="K4" s="98" t="s">
        <v>11</v>
      </c>
      <c r="L4" s="98"/>
      <c r="M4" s="109">
        <v>1</v>
      </c>
      <c r="O4" s="36" t="s">
        <v>14</v>
      </c>
      <c r="P4" s="34" t="s">
        <v>103</v>
      </c>
      <c r="Q4" s="122" t="s">
        <v>112</v>
      </c>
      <c r="R4" s="22" t="s">
        <v>48</v>
      </c>
      <c r="S4" s="21" t="s">
        <v>13</v>
      </c>
      <c r="T4" s="22"/>
    </row>
    <row r="5" spans="1:66">
      <c r="A5" s="74">
        <v>42430</v>
      </c>
      <c r="B5" s="100" t="str">
        <f t="shared" ref="B5:B6" si="0">IF(A5=0," ",TEXT(A5,"ГГГГ-ММ"))</f>
        <v>2016-03</v>
      </c>
      <c r="C5" s="98" t="s">
        <v>119</v>
      </c>
      <c r="D5" s="105">
        <v>0</v>
      </c>
      <c r="E5" s="106">
        <f>Расходы[[#This Row],[Сумма (руб.)]]/VLOOKUP(Расходы[[#This Row],[Дата]],Таблица5[#All],4,TRUE)</f>
        <v>0</v>
      </c>
      <c r="F5" s="107" t="s">
        <v>9</v>
      </c>
      <c r="G5" s="108">
        <f t="shared" ref="G5:G6" si="1">IF(F5="год",D5/12,IF(F5="2 месяца",D5/2,IF(F5="квартал",D5/3,IF(F5="полугодие",D5/6,D5))))</f>
        <v>0</v>
      </c>
      <c r="H5" s="98" t="s">
        <v>53</v>
      </c>
      <c r="I5" s="98" t="s">
        <v>48</v>
      </c>
      <c r="J5" s="98" t="s">
        <v>129</v>
      </c>
      <c r="K5" s="98" t="s">
        <v>11</v>
      </c>
      <c r="L5" s="98"/>
      <c r="M5" s="109">
        <v>1</v>
      </c>
      <c r="O5" s="36" t="s">
        <v>46</v>
      </c>
      <c r="P5" s="35" t="s">
        <v>88</v>
      </c>
      <c r="Q5" s="130" t="s">
        <v>39</v>
      </c>
      <c r="R5" s="20" t="s">
        <v>49</v>
      </c>
    </row>
    <row r="6" spans="1:66">
      <c r="A6" s="74">
        <v>42430</v>
      </c>
      <c r="B6" s="100" t="str">
        <f t="shared" si="0"/>
        <v>2016-03</v>
      </c>
      <c r="C6" s="98" t="s">
        <v>119</v>
      </c>
      <c r="D6" s="105">
        <v>0</v>
      </c>
      <c r="E6" s="106">
        <f>Расходы[[#This Row],[Сумма (руб.)]]/VLOOKUP(Расходы[[#This Row],[Дата]],Таблица5[#All],4,TRUE)</f>
        <v>0</v>
      </c>
      <c r="F6" s="107" t="s">
        <v>9</v>
      </c>
      <c r="G6" s="108">
        <f t="shared" si="1"/>
        <v>0</v>
      </c>
      <c r="H6" s="98" t="s">
        <v>53</v>
      </c>
      <c r="I6" s="98" t="s">
        <v>48</v>
      </c>
      <c r="J6" s="98" t="s">
        <v>130</v>
      </c>
      <c r="K6" s="98" t="s">
        <v>11</v>
      </c>
      <c r="L6" s="98"/>
      <c r="M6" s="109">
        <v>1</v>
      </c>
      <c r="O6" s="36" t="s">
        <v>32</v>
      </c>
      <c r="P6" s="35" t="s">
        <v>51</v>
      </c>
      <c r="Q6" s="21" t="s">
        <v>137</v>
      </c>
      <c r="R6" s="32" t="s">
        <v>129</v>
      </c>
    </row>
    <row r="7" spans="1:66">
      <c r="A7" s="74">
        <v>42430</v>
      </c>
      <c r="B7" s="100" t="str">
        <f t="shared" ref="B7" si="2">IF(A7=0," ",TEXT(A7,"ГГГГ-ММ"))</f>
        <v>2016-03</v>
      </c>
      <c r="C7" s="98" t="s">
        <v>119</v>
      </c>
      <c r="D7" s="105">
        <v>0</v>
      </c>
      <c r="E7" s="106">
        <f>Расходы[[#This Row],[Сумма (руб.)]]/VLOOKUP(Расходы[[#This Row],[Дата]],Таблица5[#All],4,TRUE)</f>
        <v>0</v>
      </c>
      <c r="F7" s="107" t="s">
        <v>9</v>
      </c>
      <c r="G7" s="108">
        <f t="shared" ref="G7" si="3">IF(F7="год",D7/12,IF(F7="2 месяца",D7/2,IF(F7="квартал",D7/3,IF(F7="полугодие",D7/6,D7))))</f>
        <v>0</v>
      </c>
      <c r="H7" s="98" t="s">
        <v>104</v>
      </c>
      <c r="I7" s="98" t="s">
        <v>39</v>
      </c>
      <c r="J7" s="98" t="s">
        <v>118</v>
      </c>
      <c r="K7" s="98" t="s">
        <v>11</v>
      </c>
      <c r="L7" s="98"/>
      <c r="M7" s="109">
        <v>1</v>
      </c>
      <c r="O7" s="36" t="s">
        <v>7</v>
      </c>
      <c r="P7" s="35" t="s">
        <v>135</v>
      </c>
      <c r="Q7" s="20" t="s">
        <v>138</v>
      </c>
      <c r="R7" s="32" t="s">
        <v>130</v>
      </c>
    </row>
    <row r="8" spans="1:66">
      <c r="O8" s="38"/>
      <c r="P8" s="35" t="s">
        <v>104</v>
      </c>
      <c r="Q8" s="21" t="s">
        <v>41</v>
      </c>
    </row>
    <row r="9" spans="1:66">
      <c r="O9" s="30"/>
      <c r="P9" s="34" t="s">
        <v>16</v>
      </c>
      <c r="Q9" s="21" t="s">
        <v>40</v>
      </c>
    </row>
    <row r="10" spans="1:66">
      <c r="O10" s="30"/>
      <c r="P10" s="35" t="s">
        <v>38</v>
      </c>
      <c r="Q10" s="57" t="s">
        <v>48</v>
      </c>
    </row>
    <row r="11" spans="1:66">
      <c r="O11" s="30"/>
      <c r="P11" s="67" t="s">
        <v>105</v>
      </c>
      <c r="Q11" s="35" t="s">
        <v>36</v>
      </c>
    </row>
    <row r="12" spans="1:66">
      <c r="O12" s="30"/>
      <c r="P12" s="34" t="s">
        <v>106</v>
      </c>
      <c r="Q12" s="113" t="s">
        <v>140</v>
      </c>
    </row>
    <row r="13" spans="1:66">
      <c r="O13" s="30"/>
      <c r="P13" s="35" t="s">
        <v>23</v>
      </c>
    </row>
    <row r="14" spans="1:66">
      <c r="O14" s="30"/>
      <c r="P14" s="34" t="s">
        <v>15</v>
      </c>
    </row>
    <row r="15" spans="1:66">
      <c r="O15" s="30"/>
      <c r="P15" s="35" t="s">
        <v>42</v>
      </c>
    </row>
    <row r="16" spans="1:66">
      <c r="O16" s="30"/>
      <c r="P16" s="35" t="s">
        <v>83</v>
      </c>
    </row>
    <row r="17" spans="15:16">
      <c r="O17" s="31"/>
      <c r="P17" s="35" t="s">
        <v>87</v>
      </c>
    </row>
    <row r="18" spans="15:16">
      <c r="O18" s="31"/>
      <c r="P18" s="32" t="s">
        <v>85</v>
      </c>
    </row>
    <row r="19" spans="15:16">
      <c r="O19" s="31"/>
    </row>
    <row r="20" spans="15:16">
      <c r="O20" s="31"/>
    </row>
    <row r="21" spans="15:16">
      <c r="O21" s="31"/>
    </row>
    <row r="22" spans="15:16">
      <c r="O22" s="31"/>
    </row>
    <row r="23" spans="15:16">
      <c r="O23" s="31"/>
    </row>
    <row r="24" spans="15:16">
      <c r="O24" s="31"/>
    </row>
    <row r="25" spans="15:16">
      <c r="O25" s="31"/>
    </row>
    <row r="26" spans="15:16">
      <c r="O26" s="31"/>
    </row>
    <row r="27" spans="15:16">
      <c r="O27" s="31"/>
    </row>
    <row r="28" spans="15:16">
      <c r="O28" s="31"/>
    </row>
    <row r="29" spans="15:16">
      <c r="O29" s="31"/>
    </row>
    <row r="30" spans="15:16">
      <c r="O30" s="31"/>
    </row>
    <row r="31" spans="15:16">
      <c r="O31" s="31"/>
    </row>
    <row r="32" spans="15:16">
      <c r="O32" s="31"/>
    </row>
    <row r="33" spans="15:15">
      <c r="O33" s="31"/>
    </row>
    <row r="34" spans="15:15">
      <c r="O34" s="31"/>
    </row>
    <row r="35" spans="15:15">
      <c r="O35" s="31"/>
    </row>
    <row r="36" spans="15:15">
      <c r="O36" s="31"/>
    </row>
    <row r="37" spans="15:15">
      <c r="O37" s="31"/>
    </row>
    <row r="38" spans="15:15">
      <c r="O38" s="31"/>
    </row>
    <row r="39" spans="15:15">
      <c r="O39" s="31"/>
    </row>
    <row r="40" spans="15:15">
      <c r="O40" s="31"/>
    </row>
    <row r="41" spans="15:15">
      <c r="O41" s="31"/>
    </row>
    <row r="42" spans="15:15">
      <c r="O42" s="31"/>
    </row>
    <row r="43" spans="15:15">
      <c r="O43" s="31"/>
    </row>
    <row r="44" spans="15:15">
      <c r="O44" s="31"/>
    </row>
    <row r="45" spans="15:15">
      <c r="O45" s="31"/>
    </row>
    <row r="46" spans="15:15">
      <c r="O46" s="31"/>
    </row>
    <row r="47" spans="15:15">
      <c r="O47" s="31"/>
    </row>
    <row r="48" spans="15:15">
      <c r="O48" s="31"/>
    </row>
    <row r="49" spans="15:15">
      <c r="O49" s="31"/>
    </row>
    <row r="50" spans="15:15">
      <c r="O50" s="31"/>
    </row>
    <row r="51" spans="15:15">
      <c r="O51" s="31"/>
    </row>
    <row r="52" spans="15:15">
      <c r="O52" s="31"/>
    </row>
    <row r="53" spans="15:15">
      <c r="O53" s="31"/>
    </row>
    <row r="54" spans="15:15">
      <c r="O54" s="31"/>
    </row>
    <row r="55" spans="15:15">
      <c r="O55" s="31"/>
    </row>
    <row r="56" spans="15:15">
      <c r="O56" s="31"/>
    </row>
    <row r="57" spans="15:15">
      <c r="O57" s="31"/>
    </row>
    <row r="58" spans="15:15">
      <c r="O58" s="31"/>
    </row>
    <row r="59" spans="15:15">
      <c r="O59" s="31"/>
    </row>
    <row r="60" spans="15:15">
      <c r="O60" s="31"/>
    </row>
    <row r="61" spans="15:15">
      <c r="O61" s="31"/>
    </row>
    <row r="62" spans="15:15">
      <c r="O62" s="31"/>
    </row>
    <row r="63" spans="15:15">
      <c r="O63" s="31"/>
    </row>
    <row r="64" spans="15:15">
      <c r="O64" s="31"/>
    </row>
    <row r="65" spans="15:15">
      <c r="O65" s="31"/>
    </row>
    <row r="66" spans="15:15">
      <c r="O66" s="31"/>
    </row>
    <row r="67" spans="15:15">
      <c r="O67" s="31"/>
    </row>
    <row r="68" spans="15:15">
      <c r="O68" s="31"/>
    </row>
    <row r="69" spans="15:15">
      <c r="O69" s="31"/>
    </row>
    <row r="70" spans="15:15">
      <c r="O70" s="31"/>
    </row>
    <row r="71" spans="15:15">
      <c r="O71" s="31"/>
    </row>
    <row r="72" spans="15:15">
      <c r="O72" s="31"/>
    </row>
    <row r="73" spans="15:15">
      <c r="O73" s="31"/>
    </row>
    <row r="74" spans="15:15">
      <c r="O74" s="31"/>
    </row>
    <row r="75" spans="15:15">
      <c r="O75" s="31"/>
    </row>
    <row r="76" spans="15:15">
      <c r="O76" s="31"/>
    </row>
    <row r="77" spans="15:15">
      <c r="O77" s="31"/>
    </row>
    <row r="78" spans="15:15">
      <c r="O78" s="31"/>
    </row>
    <row r="79" spans="15:15">
      <c r="O79" s="31"/>
    </row>
    <row r="80" spans="15:15">
      <c r="O80" s="31"/>
    </row>
    <row r="81" spans="15:15">
      <c r="O81" s="31"/>
    </row>
    <row r="82" spans="15:15">
      <c r="O82" s="31"/>
    </row>
    <row r="83" spans="15:15">
      <c r="O83" s="31"/>
    </row>
    <row r="84" spans="15:15">
      <c r="O84" s="31"/>
    </row>
    <row r="85" spans="15:15">
      <c r="O85" s="31"/>
    </row>
    <row r="86" spans="15:15">
      <c r="O86" s="31"/>
    </row>
    <row r="87" spans="15:15">
      <c r="O87" s="31"/>
    </row>
    <row r="88" spans="15:15">
      <c r="O88" s="31"/>
    </row>
    <row r="89" spans="15:15">
      <c r="O89" s="31"/>
    </row>
    <row r="90" spans="15:15">
      <c r="O90" s="31"/>
    </row>
    <row r="91" spans="15:15">
      <c r="O91" s="31"/>
    </row>
    <row r="92" spans="15:15">
      <c r="O92" s="31"/>
    </row>
    <row r="93" spans="15:15">
      <c r="O93" s="31"/>
    </row>
    <row r="94" spans="15:15">
      <c r="O94" s="31"/>
    </row>
    <row r="95" spans="15:15">
      <c r="O95" s="31"/>
    </row>
    <row r="96" spans="15:15">
      <c r="O96" s="31"/>
    </row>
    <row r="97" spans="15:15">
      <c r="O97" s="31"/>
    </row>
    <row r="98" spans="15:15">
      <c r="O98" s="31"/>
    </row>
    <row r="99" spans="15:15">
      <c r="O99" s="31"/>
    </row>
    <row r="100" spans="15:15">
      <c r="O100" s="31"/>
    </row>
    <row r="101" spans="15:15">
      <c r="O101" s="31"/>
    </row>
    <row r="102" spans="15:15">
      <c r="O102" s="31"/>
    </row>
    <row r="103" spans="15:15">
      <c r="O103" s="31"/>
    </row>
    <row r="104" spans="15:15">
      <c r="O104" s="31"/>
    </row>
    <row r="105" spans="15:15">
      <c r="O105" s="31"/>
    </row>
    <row r="106" spans="15:15">
      <c r="O106" s="31"/>
    </row>
    <row r="107" spans="15:15">
      <c r="O107" s="31"/>
    </row>
    <row r="108" spans="15:15">
      <c r="O108" s="31"/>
    </row>
    <row r="109" spans="15:15">
      <c r="O109" s="31"/>
    </row>
    <row r="110" spans="15:15">
      <c r="O110" s="31"/>
    </row>
    <row r="111" spans="15:15">
      <c r="O111" s="31"/>
    </row>
    <row r="112" spans="15:15">
      <c r="O112" s="31"/>
    </row>
    <row r="113" spans="15:15">
      <c r="O113" s="31"/>
    </row>
    <row r="114" spans="15:15">
      <c r="O114" s="31"/>
    </row>
    <row r="115" spans="15:15">
      <c r="O115" s="31"/>
    </row>
    <row r="116" spans="15:15">
      <c r="O116" s="31"/>
    </row>
    <row r="117" spans="15:15">
      <c r="O117" s="31"/>
    </row>
    <row r="118" spans="15:15">
      <c r="O118" s="31"/>
    </row>
    <row r="119" spans="15:15">
      <c r="O119" s="31"/>
    </row>
    <row r="120" spans="15:15">
      <c r="O120" s="31"/>
    </row>
    <row r="121" spans="15:15">
      <c r="O121" s="31"/>
    </row>
    <row r="122" spans="15:15">
      <c r="O122" s="31"/>
    </row>
    <row r="123" spans="15:15">
      <c r="O123" s="31"/>
    </row>
    <row r="124" spans="15:15">
      <c r="O124" s="31"/>
    </row>
    <row r="125" spans="15:15">
      <c r="O125" s="31"/>
    </row>
    <row r="126" spans="15:15">
      <c r="O126" s="31"/>
    </row>
    <row r="127" spans="15:15">
      <c r="O127" s="31"/>
    </row>
    <row r="128" spans="15:15">
      <c r="O128" s="31"/>
    </row>
    <row r="129" spans="15:15">
      <c r="O129" s="31"/>
    </row>
    <row r="130" spans="15:15">
      <c r="O130" s="31"/>
    </row>
    <row r="131" spans="15:15">
      <c r="O131" s="31"/>
    </row>
    <row r="132" spans="15:15">
      <c r="O132" s="31"/>
    </row>
    <row r="133" spans="15:15">
      <c r="O133" s="31"/>
    </row>
    <row r="134" spans="15:15">
      <c r="O134" s="31"/>
    </row>
    <row r="135" spans="15:15">
      <c r="O135" s="31"/>
    </row>
    <row r="136" spans="15:15">
      <c r="O136" s="31"/>
    </row>
    <row r="137" spans="15:15">
      <c r="O137" s="31"/>
    </row>
    <row r="138" spans="15:15">
      <c r="O138" s="31"/>
    </row>
    <row r="139" spans="15:15">
      <c r="O139" s="31"/>
    </row>
    <row r="140" spans="15:15">
      <c r="O140" s="31"/>
    </row>
    <row r="141" spans="15:15">
      <c r="O141" s="31"/>
    </row>
    <row r="142" spans="15:15">
      <c r="O142" s="31"/>
    </row>
    <row r="143" spans="15:15">
      <c r="O143" s="31"/>
    </row>
    <row r="144" spans="15:15">
      <c r="O144" s="31"/>
    </row>
    <row r="145" spans="15:15">
      <c r="O145" s="31"/>
    </row>
    <row r="146" spans="15:15">
      <c r="O146" s="31"/>
    </row>
    <row r="147" spans="15:15">
      <c r="O147" s="31"/>
    </row>
    <row r="148" spans="15:15">
      <c r="O148" s="31"/>
    </row>
    <row r="149" spans="15:15">
      <c r="O149" s="31"/>
    </row>
    <row r="150" spans="15:15">
      <c r="O150" s="31"/>
    </row>
    <row r="151" spans="15:15">
      <c r="O151" s="31"/>
    </row>
    <row r="152" spans="15:15">
      <c r="O152" s="31"/>
    </row>
    <row r="153" spans="15:15">
      <c r="O153" s="31"/>
    </row>
    <row r="154" spans="15:15">
      <c r="O154" s="31"/>
    </row>
    <row r="155" spans="15:15">
      <c r="O155" s="31"/>
    </row>
    <row r="156" spans="15:15">
      <c r="O156" s="31"/>
    </row>
    <row r="157" spans="15:15">
      <c r="O157" s="31"/>
    </row>
    <row r="158" spans="15:15">
      <c r="O158" s="31"/>
    </row>
    <row r="159" spans="15:15">
      <c r="O159" s="31"/>
    </row>
    <row r="160" spans="15:15">
      <c r="O160" s="31"/>
    </row>
    <row r="161" spans="15:15">
      <c r="O161" s="31"/>
    </row>
    <row r="162" spans="15:15">
      <c r="O162" s="31"/>
    </row>
    <row r="163" spans="15:15">
      <c r="O163" s="31"/>
    </row>
    <row r="164" spans="15:15">
      <c r="O164" s="31"/>
    </row>
    <row r="165" spans="15:15">
      <c r="O165" s="31"/>
    </row>
    <row r="166" spans="15:15">
      <c r="O166" s="31"/>
    </row>
    <row r="167" spans="15:15">
      <c r="O167" s="31"/>
    </row>
    <row r="168" spans="15:15">
      <c r="O168" s="31"/>
    </row>
    <row r="169" spans="15:15">
      <c r="O169" s="31"/>
    </row>
    <row r="170" spans="15:15">
      <c r="O170" s="31"/>
    </row>
    <row r="171" spans="15:15">
      <c r="O171" s="31"/>
    </row>
    <row r="172" spans="15:15">
      <c r="O172" s="31"/>
    </row>
    <row r="173" spans="15:15">
      <c r="O173" s="31"/>
    </row>
    <row r="174" spans="15:15">
      <c r="O174" s="31"/>
    </row>
    <row r="175" spans="15:15">
      <c r="O175" s="31"/>
    </row>
    <row r="176" spans="15:15">
      <c r="O176" s="31"/>
    </row>
    <row r="177" spans="15:15">
      <c r="O177" s="31"/>
    </row>
    <row r="178" spans="15:15">
      <c r="O178" s="31"/>
    </row>
    <row r="179" spans="15:15">
      <c r="O179" s="31"/>
    </row>
    <row r="180" spans="15:15">
      <c r="O180" s="31"/>
    </row>
    <row r="181" spans="15:15">
      <c r="O181" s="31"/>
    </row>
    <row r="182" spans="15:15">
      <c r="O182" s="31"/>
    </row>
    <row r="183" spans="15:15">
      <c r="O183" s="31"/>
    </row>
    <row r="184" spans="15:15">
      <c r="O184" s="31"/>
    </row>
    <row r="185" spans="15:15">
      <c r="O185" s="31"/>
    </row>
    <row r="186" spans="15:15">
      <c r="O186" s="31"/>
    </row>
    <row r="187" spans="15:15">
      <c r="O187" s="31"/>
    </row>
    <row r="188" spans="15:15">
      <c r="O188" s="31"/>
    </row>
    <row r="189" spans="15:15">
      <c r="O189" s="31"/>
    </row>
    <row r="190" spans="15:15">
      <c r="O190" s="31"/>
    </row>
    <row r="191" spans="15:15">
      <c r="O191" s="31"/>
    </row>
    <row r="192" spans="15:15">
      <c r="O192" s="31"/>
    </row>
    <row r="193" spans="15:15">
      <c r="O193" s="31"/>
    </row>
    <row r="194" spans="15:15">
      <c r="O194" s="31"/>
    </row>
    <row r="195" spans="15:15">
      <c r="O195" s="31"/>
    </row>
    <row r="196" spans="15:15">
      <c r="O196" s="31"/>
    </row>
    <row r="197" spans="15:15">
      <c r="O197" s="31"/>
    </row>
    <row r="198" spans="15:15">
      <c r="O198" s="31"/>
    </row>
    <row r="199" spans="15:15">
      <c r="O199" s="31"/>
    </row>
    <row r="200" spans="15:15">
      <c r="O200" s="31"/>
    </row>
    <row r="201" spans="15:15">
      <c r="O201" s="31"/>
    </row>
    <row r="202" spans="15:15">
      <c r="O202" s="31"/>
    </row>
    <row r="203" spans="15:15">
      <c r="O203" s="31"/>
    </row>
    <row r="204" spans="15:15">
      <c r="O204" s="31"/>
    </row>
    <row r="205" spans="15:15">
      <c r="O205" s="31"/>
    </row>
    <row r="206" spans="15:15">
      <c r="O206" s="31"/>
    </row>
    <row r="207" spans="15:15">
      <c r="O207" s="31"/>
    </row>
    <row r="208" spans="15:15">
      <c r="O208" s="31"/>
    </row>
    <row r="209" spans="15:15">
      <c r="O209" s="31"/>
    </row>
    <row r="210" spans="15:15">
      <c r="O210" s="31"/>
    </row>
    <row r="211" spans="15:15">
      <c r="O211" s="31"/>
    </row>
    <row r="212" spans="15:15">
      <c r="O212" s="31"/>
    </row>
    <row r="213" spans="15:15">
      <c r="O213" s="31"/>
    </row>
    <row r="214" spans="15:15">
      <c r="O214" s="31"/>
    </row>
    <row r="215" spans="15:15">
      <c r="O215" s="31"/>
    </row>
    <row r="216" spans="15:15">
      <c r="O216" s="31"/>
    </row>
    <row r="217" spans="15:15">
      <c r="O217" s="31"/>
    </row>
    <row r="218" spans="15:15">
      <c r="O218" s="31"/>
    </row>
    <row r="219" spans="15:15">
      <c r="O219" s="31"/>
    </row>
    <row r="220" spans="15:15">
      <c r="O220" s="31"/>
    </row>
    <row r="221" spans="15:15">
      <c r="O221" s="31"/>
    </row>
    <row r="222" spans="15:15">
      <c r="O222" s="31"/>
    </row>
    <row r="223" spans="15:15">
      <c r="O223" s="31"/>
    </row>
    <row r="224" spans="15:15">
      <c r="O224" s="31"/>
    </row>
    <row r="225" spans="15:15">
      <c r="O225" s="31"/>
    </row>
    <row r="226" spans="15:15">
      <c r="O226" s="31"/>
    </row>
    <row r="227" spans="15:15">
      <c r="O227" s="31"/>
    </row>
    <row r="228" spans="15:15">
      <c r="O228" s="31"/>
    </row>
    <row r="229" spans="15:15">
      <c r="O229" s="31"/>
    </row>
    <row r="230" spans="15:15">
      <c r="O230" s="31"/>
    </row>
    <row r="231" spans="15:15">
      <c r="O231" s="31"/>
    </row>
    <row r="232" spans="15:15">
      <c r="O232" s="31"/>
    </row>
    <row r="233" spans="15:15">
      <c r="O233" s="31"/>
    </row>
    <row r="234" spans="15:15">
      <c r="O234" s="31"/>
    </row>
    <row r="235" spans="15:15">
      <c r="O235" s="31"/>
    </row>
    <row r="236" spans="15:15">
      <c r="O236" s="31"/>
    </row>
    <row r="237" spans="15:15">
      <c r="O237" s="31"/>
    </row>
    <row r="238" spans="15:15">
      <c r="O238" s="31"/>
    </row>
    <row r="239" spans="15:15">
      <c r="O239" s="31"/>
    </row>
    <row r="240" spans="15:15">
      <c r="O240" s="31"/>
    </row>
    <row r="241" spans="15:15">
      <c r="O241" s="31"/>
    </row>
    <row r="242" spans="15:15">
      <c r="O242" s="31"/>
    </row>
    <row r="243" spans="15:15">
      <c r="O243" s="31"/>
    </row>
    <row r="244" spans="15:15">
      <c r="O244" s="31"/>
    </row>
    <row r="245" spans="15:15">
      <c r="O245" s="31"/>
    </row>
    <row r="246" spans="15:15">
      <c r="O246" s="31"/>
    </row>
    <row r="247" spans="15:15">
      <c r="O247" s="31"/>
    </row>
    <row r="248" spans="15:15">
      <c r="O248" s="31"/>
    </row>
    <row r="249" spans="15:15">
      <c r="O249" s="31"/>
    </row>
    <row r="250" spans="15:15">
      <c r="O250" s="31"/>
    </row>
    <row r="251" spans="15:15">
      <c r="O251" s="31"/>
    </row>
    <row r="252" spans="15:15">
      <c r="O252" s="31"/>
    </row>
    <row r="253" spans="15:15">
      <c r="O253" s="31"/>
    </row>
    <row r="254" spans="15:15">
      <c r="O254" s="31"/>
    </row>
    <row r="255" spans="15:15">
      <c r="O255" s="31"/>
    </row>
    <row r="256" spans="15:15">
      <c r="O256" s="31"/>
    </row>
    <row r="257" spans="15:15">
      <c r="O257" s="31"/>
    </row>
    <row r="258" spans="15:15">
      <c r="O258" s="31"/>
    </row>
    <row r="259" spans="15:15">
      <c r="O259" s="31"/>
    </row>
    <row r="260" spans="15:15">
      <c r="O260" s="31"/>
    </row>
    <row r="261" spans="15:15">
      <c r="O261" s="31"/>
    </row>
    <row r="262" spans="15:15">
      <c r="O262" s="31"/>
    </row>
    <row r="263" spans="15:15">
      <c r="O263" s="31"/>
    </row>
    <row r="264" spans="15:15">
      <c r="O264" s="31"/>
    </row>
    <row r="265" spans="15:15">
      <c r="O265" s="31"/>
    </row>
    <row r="266" spans="15:15">
      <c r="O266" s="31"/>
    </row>
    <row r="267" spans="15:15">
      <c r="O267" s="31"/>
    </row>
    <row r="268" spans="15:15">
      <c r="O268" s="31"/>
    </row>
    <row r="269" spans="15:15">
      <c r="O269" s="31"/>
    </row>
    <row r="270" spans="15:15">
      <c r="O270" s="31"/>
    </row>
    <row r="271" spans="15:15">
      <c r="O271" s="31"/>
    </row>
    <row r="272" spans="15:15">
      <c r="O272" s="31"/>
    </row>
    <row r="273" spans="15:15">
      <c r="O273" s="31"/>
    </row>
    <row r="274" spans="15:15">
      <c r="O274" s="31"/>
    </row>
    <row r="275" spans="15:15">
      <c r="O275" s="31"/>
    </row>
    <row r="276" spans="15:15">
      <c r="O276" s="31"/>
    </row>
    <row r="277" spans="15:15">
      <c r="O277" s="31"/>
    </row>
    <row r="278" spans="15:15">
      <c r="O278" s="31"/>
    </row>
    <row r="279" spans="15:15">
      <c r="O279" s="31"/>
    </row>
    <row r="280" spans="15:15">
      <c r="O280" s="31"/>
    </row>
    <row r="281" spans="15:15">
      <c r="O281" s="31"/>
    </row>
    <row r="282" spans="15:15">
      <c r="O282" s="31"/>
    </row>
    <row r="283" spans="15:15">
      <c r="O283" s="31"/>
    </row>
    <row r="284" spans="15:15">
      <c r="O284" s="31"/>
    </row>
    <row r="285" spans="15:15">
      <c r="O285" s="31"/>
    </row>
    <row r="286" spans="15:15">
      <c r="O286" s="31"/>
    </row>
    <row r="287" spans="15:15">
      <c r="O287" s="31"/>
    </row>
    <row r="288" spans="15:15">
      <c r="O288" s="31"/>
    </row>
    <row r="289" spans="15:15">
      <c r="O289" s="31"/>
    </row>
    <row r="290" spans="15:15">
      <c r="O290" s="31"/>
    </row>
    <row r="291" spans="15:15">
      <c r="O291" s="31"/>
    </row>
    <row r="292" spans="15:15">
      <c r="O292" s="31"/>
    </row>
    <row r="293" spans="15:15">
      <c r="O293" s="31"/>
    </row>
    <row r="294" spans="15:15">
      <c r="O294" s="31"/>
    </row>
    <row r="295" spans="15:15">
      <c r="O295" s="31"/>
    </row>
    <row r="296" spans="15:15">
      <c r="O296" s="31"/>
    </row>
    <row r="297" spans="15:15">
      <c r="O297" s="31"/>
    </row>
    <row r="298" spans="15:15">
      <c r="O298" s="31"/>
    </row>
    <row r="299" spans="15:15">
      <c r="O299" s="31"/>
    </row>
    <row r="300" spans="15:15">
      <c r="O300" s="31"/>
    </row>
    <row r="301" spans="15:15">
      <c r="O301" s="31"/>
    </row>
    <row r="302" spans="15:15">
      <c r="O302" s="31"/>
    </row>
    <row r="303" spans="15:15">
      <c r="O303" s="31"/>
    </row>
    <row r="304" spans="15:15">
      <c r="O304" s="31"/>
    </row>
    <row r="305" spans="14:15">
      <c r="O305" s="31"/>
    </row>
    <row r="306" spans="14:15">
      <c r="O306" s="31"/>
    </row>
    <row r="307" spans="14:15">
      <c r="O307" s="31"/>
    </row>
    <row r="308" spans="14:15">
      <c r="O308" s="31"/>
    </row>
    <row r="309" spans="14:15">
      <c r="O309" s="31"/>
    </row>
    <row r="310" spans="14:15">
      <c r="O310" s="31"/>
    </row>
    <row r="311" spans="14:15">
      <c r="O311" s="31"/>
    </row>
    <row r="312" spans="14:15">
      <c r="O312" s="31"/>
    </row>
    <row r="313" spans="14:15">
      <c r="O313" s="31"/>
    </row>
    <row r="314" spans="14:15">
      <c r="O314" s="31"/>
    </row>
    <row r="315" spans="14:15">
      <c r="O315" s="31"/>
    </row>
    <row r="317" spans="14:15">
      <c r="N317" s="31"/>
    </row>
    <row r="318" spans="14:15">
      <c r="N318" s="31"/>
    </row>
    <row r="319" spans="14:15">
      <c r="N319" s="31"/>
    </row>
    <row r="320" spans="14:15">
      <c r="N320" s="31"/>
    </row>
    <row r="321" spans="14:14">
      <c r="N321" s="31"/>
    </row>
    <row r="322" spans="14:14">
      <c r="N322" s="31"/>
    </row>
    <row r="323" spans="14:14">
      <c r="N323" s="31"/>
    </row>
    <row r="324" spans="14:14">
      <c r="N324" s="31"/>
    </row>
    <row r="325" spans="14:14">
      <c r="N325" s="31"/>
    </row>
    <row r="326" spans="14:14">
      <c r="N326" s="31"/>
    </row>
    <row r="327" spans="14:14">
      <c r="N327" s="31"/>
    </row>
    <row r="328" spans="14:14">
      <c r="N328" s="31"/>
    </row>
    <row r="329" spans="14:14">
      <c r="N329" s="31"/>
    </row>
    <row r="330" spans="14:14">
      <c r="N330" s="31"/>
    </row>
    <row r="331" spans="14:14">
      <c r="N331" s="31"/>
    </row>
    <row r="332" spans="14:14">
      <c r="N332" s="31"/>
    </row>
    <row r="333" spans="14:14">
      <c r="N333" s="31"/>
    </row>
    <row r="334" spans="14:14">
      <c r="N334" s="31"/>
    </row>
    <row r="335" spans="14:14">
      <c r="N335" s="31"/>
    </row>
    <row r="336" spans="14:14">
      <c r="N336" s="31"/>
    </row>
    <row r="337" spans="14:14">
      <c r="N337" s="31"/>
    </row>
    <row r="338" spans="14:14">
      <c r="N338" s="31"/>
    </row>
    <row r="339" spans="14:14">
      <c r="N339" s="31"/>
    </row>
    <row r="340" spans="14:14">
      <c r="N340" s="31"/>
    </row>
    <row r="341" spans="14:14">
      <c r="N341" s="31"/>
    </row>
    <row r="342" spans="14:14">
      <c r="N342" s="31"/>
    </row>
    <row r="343" spans="14:14">
      <c r="N343" s="31"/>
    </row>
    <row r="344" spans="14:14">
      <c r="N344" s="31"/>
    </row>
    <row r="345" spans="14:14">
      <c r="N345" s="31"/>
    </row>
    <row r="346" spans="14:14">
      <c r="N346" s="31"/>
    </row>
    <row r="347" spans="14:14">
      <c r="N347" s="31"/>
    </row>
    <row r="348" spans="14:14">
      <c r="N348" s="31"/>
    </row>
    <row r="349" spans="14:14">
      <c r="N349" s="31"/>
    </row>
    <row r="350" spans="14:14">
      <c r="N350" s="31"/>
    </row>
    <row r="351" spans="14:14">
      <c r="N351" s="31"/>
    </row>
    <row r="352" spans="14:14">
      <c r="N352" s="31"/>
    </row>
    <row r="353" spans="14:14">
      <c r="N353" s="31"/>
    </row>
    <row r="354" spans="14:14">
      <c r="N354" s="31"/>
    </row>
    <row r="355" spans="14:14">
      <c r="N355" s="31"/>
    </row>
    <row r="356" spans="14:14">
      <c r="N356" s="31"/>
    </row>
    <row r="357" spans="14:14">
      <c r="N357" s="31"/>
    </row>
    <row r="358" spans="14:14">
      <c r="N358" s="31"/>
    </row>
    <row r="359" spans="14:14">
      <c r="N359" s="31"/>
    </row>
    <row r="360" spans="14:14">
      <c r="N360" s="31"/>
    </row>
    <row r="361" spans="14:14">
      <c r="N361" s="31"/>
    </row>
    <row r="362" spans="14:14">
      <c r="N362" s="31"/>
    </row>
    <row r="363" spans="14:14">
      <c r="N363" s="31"/>
    </row>
    <row r="364" spans="14:14">
      <c r="N364" s="31"/>
    </row>
    <row r="365" spans="14:14">
      <c r="N365" s="31"/>
    </row>
    <row r="366" spans="14:14">
      <c r="N366" s="31"/>
    </row>
    <row r="367" spans="14:14">
      <c r="N367" s="31"/>
    </row>
    <row r="368" spans="14:14">
      <c r="N368" s="31"/>
    </row>
    <row r="369" spans="14:14">
      <c r="N369" s="31"/>
    </row>
    <row r="370" spans="14:14">
      <c r="N370" s="31"/>
    </row>
    <row r="371" spans="14:14">
      <c r="N371" s="31"/>
    </row>
    <row r="372" spans="14:14">
      <c r="N372" s="31"/>
    </row>
    <row r="373" spans="14:14">
      <c r="N373" s="31"/>
    </row>
    <row r="374" spans="14:14">
      <c r="N374" s="31"/>
    </row>
    <row r="375" spans="14:14">
      <c r="N375" s="31"/>
    </row>
    <row r="376" spans="14:14">
      <c r="N376" s="31"/>
    </row>
    <row r="377" spans="14:14">
      <c r="N377" s="31"/>
    </row>
    <row r="378" spans="14:14">
      <c r="N378" s="31"/>
    </row>
    <row r="379" spans="14:14">
      <c r="N379" s="31"/>
    </row>
    <row r="380" spans="14:14">
      <c r="N380" s="31"/>
    </row>
    <row r="381" spans="14:14">
      <c r="N381" s="31"/>
    </row>
    <row r="382" spans="14:14">
      <c r="N382" s="31"/>
    </row>
    <row r="383" spans="14:14">
      <c r="N383" s="31"/>
    </row>
    <row r="384" spans="14:14">
      <c r="N384" s="31"/>
    </row>
    <row r="385" spans="14:14">
      <c r="N385" s="31"/>
    </row>
    <row r="386" spans="14:14">
      <c r="N386" s="31"/>
    </row>
    <row r="387" spans="14:14">
      <c r="N387" s="31"/>
    </row>
    <row r="388" spans="14:14">
      <c r="N388" s="31"/>
    </row>
    <row r="389" spans="14:14">
      <c r="N389" s="31"/>
    </row>
    <row r="390" spans="14:14">
      <c r="N390" s="31"/>
    </row>
    <row r="391" spans="14:14">
      <c r="N391" s="31"/>
    </row>
    <row r="392" spans="14:14">
      <c r="N392" s="31"/>
    </row>
    <row r="393" spans="14:14">
      <c r="N393" s="31"/>
    </row>
    <row r="394" spans="14:14">
      <c r="N394" s="31"/>
    </row>
    <row r="395" spans="14:14">
      <c r="N395" s="31"/>
    </row>
    <row r="396" spans="14:14">
      <c r="N396" s="31"/>
    </row>
    <row r="397" spans="14:14">
      <c r="N397" s="31"/>
    </row>
    <row r="398" spans="14:14">
      <c r="N398" s="31"/>
    </row>
    <row r="399" spans="14:14">
      <c r="N399" s="31"/>
    </row>
    <row r="400" spans="14:14">
      <c r="N400" s="31"/>
    </row>
    <row r="401" spans="14:14">
      <c r="N401" s="31"/>
    </row>
    <row r="402" spans="14:14">
      <c r="N402" s="31"/>
    </row>
    <row r="403" spans="14:14">
      <c r="N403" s="31"/>
    </row>
    <row r="404" spans="14:14">
      <c r="N404" s="31"/>
    </row>
    <row r="405" spans="14:14">
      <c r="N405" s="31"/>
    </row>
    <row r="406" spans="14:14">
      <c r="N406" s="31"/>
    </row>
    <row r="407" spans="14:14">
      <c r="N407" s="31"/>
    </row>
    <row r="408" spans="14:14">
      <c r="N408" s="31"/>
    </row>
    <row r="409" spans="14:14">
      <c r="N409" s="31"/>
    </row>
    <row r="410" spans="14:14">
      <c r="N410" s="31"/>
    </row>
    <row r="411" spans="14:14">
      <c r="N411" s="31"/>
    </row>
    <row r="412" spans="14:14">
      <c r="N412" s="31"/>
    </row>
    <row r="413" spans="14:14">
      <c r="N413" s="31"/>
    </row>
    <row r="414" spans="14:14">
      <c r="N414" s="31"/>
    </row>
    <row r="415" spans="14:14">
      <c r="N415" s="31"/>
    </row>
    <row r="416" spans="14:14">
      <c r="N416" s="31"/>
    </row>
    <row r="417" spans="14:14">
      <c r="N417" s="31"/>
    </row>
    <row r="418" spans="14:14">
      <c r="N418" s="31"/>
    </row>
    <row r="419" spans="14:14">
      <c r="N419" s="31"/>
    </row>
    <row r="420" spans="14:14">
      <c r="N420" s="31"/>
    </row>
    <row r="421" spans="14:14">
      <c r="N421" s="31"/>
    </row>
    <row r="422" spans="14:14">
      <c r="N422" s="31"/>
    </row>
    <row r="423" spans="14:14">
      <c r="N423" s="31"/>
    </row>
    <row r="424" spans="14:14">
      <c r="N424" s="31"/>
    </row>
    <row r="425" spans="14:14">
      <c r="N425" s="31"/>
    </row>
    <row r="426" spans="14:14">
      <c r="N426" s="31"/>
    </row>
    <row r="427" spans="14:14">
      <c r="N427" s="31"/>
    </row>
    <row r="428" spans="14:14">
      <c r="N428" s="31"/>
    </row>
    <row r="429" spans="14:14">
      <c r="N429" s="31"/>
    </row>
    <row r="430" spans="14:14">
      <c r="N430" s="31"/>
    </row>
    <row r="431" spans="14:14">
      <c r="N431" s="31"/>
    </row>
    <row r="432" spans="14:14">
      <c r="N432" s="31"/>
    </row>
    <row r="433" spans="14:14">
      <c r="N433" s="31"/>
    </row>
    <row r="434" spans="14:14">
      <c r="N434" s="31"/>
    </row>
    <row r="435" spans="14:14">
      <c r="N435" s="31"/>
    </row>
    <row r="436" spans="14:14">
      <c r="N436" s="31"/>
    </row>
    <row r="437" spans="14:14">
      <c r="N437" s="31"/>
    </row>
    <row r="438" spans="14:14">
      <c r="N438" s="31"/>
    </row>
    <row r="439" spans="14:14">
      <c r="N439" s="31"/>
    </row>
    <row r="440" spans="14:14">
      <c r="N440" s="31"/>
    </row>
    <row r="441" spans="14:14">
      <c r="N441" s="31"/>
    </row>
    <row r="442" spans="14:14">
      <c r="N442" s="31"/>
    </row>
    <row r="443" spans="14:14">
      <c r="N443" s="31"/>
    </row>
    <row r="444" spans="14:14">
      <c r="N444" s="31"/>
    </row>
    <row r="445" spans="14:14">
      <c r="N445" s="31"/>
    </row>
    <row r="446" spans="14:14">
      <c r="N446" s="31"/>
    </row>
    <row r="447" spans="14:14">
      <c r="N447" s="31"/>
    </row>
    <row r="448" spans="14:14">
      <c r="N448" s="31"/>
    </row>
    <row r="449" spans="14:14">
      <c r="N449" s="31"/>
    </row>
    <row r="450" spans="14:14">
      <c r="N450" s="31"/>
    </row>
    <row r="451" spans="14:14">
      <c r="N451" s="31"/>
    </row>
    <row r="452" spans="14:14">
      <c r="N452" s="31"/>
    </row>
    <row r="453" spans="14:14">
      <c r="N453" s="31"/>
    </row>
    <row r="454" spans="14:14">
      <c r="N454" s="31"/>
    </row>
    <row r="455" spans="14:14">
      <c r="N455" s="31"/>
    </row>
    <row r="456" spans="14:14">
      <c r="N456" s="31"/>
    </row>
    <row r="457" spans="14:14">
      <c r="N457" s="31"/>
    </row>
    <row r="458" spans="14:14">
      <c r="N458" s="31"/>
    </row>
    <row r="459" spans="14:14">
      <c r="N459" s="31"/>
    </row>
    <row r="460" spans="14:14">
      <c r="N460" s="31"/>
    </row>
    <row r="461" spans="14:14">
      <c r="N461" s="31"/>
    </row>
    <row r="462" spans="14:14">
      <c r="N462" s="31"/>
    </row>
    <row r="463" spans="14:14">
      <c r="N463" s="31"/>
    </row>
    <row r="464" spans="14:14">
      <c r="N464" s="31"/>
    </row>
    <row r="465" spans="14:14">
      <c r="N465" s="31"/>
    </row>
    <row r="466" spans="14:14">
      <c r="N466" s="31"/>
    </row>
    <row r="467" spans="14:14">
      <c r="N467" s="31"/>
    </row>
    <row r="468" spans="14:14">
      <c r="N468" s="31"/>
    </row>
    <row r="469" spans="14:14">
      <c r="N469" s="31"/>
    </row>
    <row r="470" spans="14:14">
      <c r="N470" s="31"/>
    </row>
    <row r="471" spans="14:14">
      <c r="N471" s="31"/>
    </row>
    <row r="472" spans="14:14">
      <c r="N472" s="31"/>
    </row>
    <row r="473" spans="14:14">
      <c r="N473" s="31"/>
    </row>
    <row r="474" spans="14:14">
      <c r="N474" s="31"/>
    </row>
    <row r="475" spans="14:14">
      <c r="N475" s="31"/>
    </row>
    <row r="476" spans="14:14">
      <c r="N476" s="31"/>
    </row>
    <row r="477" spans="14:14">
      <c r="N477" s="31"/>
    </row>
    <row r="478" spans="14:14">
      <c r="N478" s="31"/>
    </row>
    <row r="479" spans="14:14">
      <c r="N479" s="31"/>
    </row>
    <row r="480" spans="14:14">
      <c r="N480" s="31"/>
    </row>
    <row r="481" spans="14:14">
      <c r="N481" s="31"/>
    </row>
    <row r="482" spans="14:14">
      <c r="N482" s="31"/>
    </row>
    <row r="483" spans="14:14">
      <c r="N483" s="31"/>
    </row>
    <row r="484" spans="14:14">
      <c r="N484" s="31"/>
    </row>
    <row r="485" spans="14:14">
      <c r="N485" s="31"/>
    </row>
    <row r="486" spans="14:14">
      <c r="N486" s="31"/>
    </row>
    <row r="487" spans="14:14">
      <c r="N487" s="31"/>
    </row>
    <row r="488" spans="14:14">
      <c r="N488" s="31"/>
    </row>
    <row r="489" spans="14:14">
      <c r="N489" s="31"/>
    </row>
    <row r="490" spans="14:14">
      <c r="N490" s="31"/>
    </row>
    <row r="491" spans="14:14">
      <c r="N491" s="31"/>
    </row>
    <row r="492" spans="14:14">
      <c r="N492" s="31"/>
    </row>
    <row r="493" spans="14:14">
      <c r="N493" s="31"/>
    </row>
    <row r="494" spans="14:14">
      <c r="N494" s="31"/>
    </row>
    <row r="495" spans="14:14">
      <c r="N495" s="31"/>
    </row>
    <row r="496" spans="14:14">
      <c r="N496" s="31"/>
    </row>
    <row r="497" spans="14:14">
      <c r="N497" s="31"/>
    </row>
    <row r="498" spans="14:14">
      <c r="N498" s="31"/>
    </row>
    <row r="499" spans="14:14">
      <c r="N499" s="31"/>
    </row>
    <row r="500" spans="14:14">
      <c r="N500" s="31"/>
    </row>
    <row r="501" spans="14:14">
      <c r="N501" s="31"/>
    </row>
    <row r="502" spans="14:14">
      <c r="N502" s="31"/>
    </row>
    <row r="503" spans="14:14">
      <c r="N503" s="31"/>
    </row>
    <row r="504" spans="14:14">
      <c r="N504" s="31"/>
    </row>
    <row r="505" spans="14:14">
      <c r="N505" s="31"/>
    </row>
    <row r="506" spans="14:14">
      <c r="N506" s="31"/>
    </row>
    <row r="507" spans="14:14">
      <c r="N507" s="31"/>
    </row>
    <row r="508" spans="14:14">
      <c r="N508" s="31"/>
    </row>
    <row r="509" spans="14:14">
      <c r="N509" s="31"/>
    </row>
    <row r="510" spans="14:14">
      <c r="N510" s="31"/>
    </row>
    <row r="511" spans="14:14">
      <c r="N511" s="31"/>
    </row>
    <row r="512" spans="14:14">
      <c r="N512" s="31"/>
    </row>
    <row r="513" spans="14:14">
      <c r="N513" s="31"/>
    </row>
    <row r="514" spans="14:14">
      <c r="N514" s="31"/>
    </row>
    <row r="515" spans="14:14">
      <c r="N515" s="31"/>
    </row>
    <row r="516" spans="14:14">
      <c r="N516" s="31"/>
    </row>
    <row r="517" spans="14:14">
      <c r="N517" s="31"/>
    </row>
    <row r="518" spans="14:14">
      <c r="N518" s="31"/>
    </row>
    <row r="519" spans="14:14">
      <c r="N519" s="31"/>
    </row>
    <row r="520" spans="14:14">
      <c r="N520" s="31"/>
    </row>
    <row r="521" spans="14:14">
      <c r="N521" s="31"/>
    </row>
    <row r="522" spans="14:14">
      <c r="N522" s="31"/>
    </row>
    <row r="523" spans="14:14">
      <c r="N523" s="31"/>
    </row>
    <row r="524" spans="14:14">
      <c r="N524" s="31"/>
    </row>
    <row r="525" spans="14:14">
      <c r="N525" s="31"/>
    </row>
    <row r="526" spans="14:14">
      <c r="N526" s="31"/>
    </row>
    <row r="527" spans="14:14">
      <c r="N527" s="31"/>
    </row>
    <row r="528" spans="14:14">
      <c r="N528" s="31"/>
    </row>
    <row r="529" spans="14:14">
      <c r="N529" s="31"/>
    </row>
    <row r="530" spans="14:14">
      <c r="N530" s="31"/>
    </row>
    <row r="531" spans="14:14">
      <c r="N531" s="31"/>
    </row>
    <row r="532" spans="14:14">
      <c r="N532" s="31"/>
    </row>
    <row r="533" spans="14:14">
      <c r="N533" s="31"/>
    </row>
    <row r="534" spans="14:14">
      <c r="N534" s="31"/>
    </row>
    <row r="535" spans="14:14">
      <c r="N535" s="31"/>
    </row>
    <row r="536" spans="14:14">
      <c r="N536" s="31"/>
    </row>
    <row r="537" spans="14:14">
      <c r="N537" s="31"/>
    </row>
    <row r="538" spans="14:14">
      <c r="N538" s="31"/>
    </row>
    <row r="539" spans="14:14">
      <c r="N539" s="31"/>
    </row>
    <row r="540" spans="14:14">
      <c r="N540" s="31"/>
    </row>
    <row r="541" spans="14:14">
      <c r="N541" s="31"/>
    </row>
    <row r="542" spans="14:14">
      <c r="N542" s="31"/>
    </row>
    <row r="543" spans="14:14">
      <c r="N543" s="31"/>
    </row>
    <row r="544" spans="14:14">
      <c r="N544" s="31"/>
    </row>
    <row r="545" spans="14:14">
      <c r="N545" s="31"/>
    </row>
    <row r="546" spans="14:14">
      <c r="N546" s="31"/>
    </row>
    <row r="547" spans="14:14">
      <c r="N547" s="31"/>
    </row>
    <row r="548" spans="14:14">
      <c r="N548" s="31"/>
    </row>
    <row r="549" spans="14:14">
      <c r="N549" s="31"/>
    </row>
    <row r="550" spans="14:14">
      <c r="N550" s="31"/>
    </row>
    <row r="551" spans="14:14">
      <c r="N551" s="31"/>
    </row>
    <row r="552" spans="14:14">
      <c r="N552" s="31"/>
    </row>
    <row r="553" spans="14:14">
      <c r="N553" s="31"/>
    </row>
    <row r="554" spans="14:14">
      <c r="N554" s="31"/>
    </row>
    <row r="555" spans="14:14">
      <c r="N555" s="31"/>
    </row>
    <row r="556" spans="14:14">
      <c r="N556" s="31"/>
    </row>
    <row r="557" spans="14:14">
      <c r="N557" s="31"/>
    </row>
    <row r="558" spans="14:14">
      <c r="N558" s="31"/>
    </row>
    <row r="559" spans="14:14">
      <c r="N559" s="31"/>
    </row>
    <row r="560" spans="14:14">
      <c r="N560" s="31"/>
    </row>
    <row r="561" spans="14:14">
      <c r="N561" s="31"/>
    </row>
    <row r="562" spans="14:14">
      <c r="N562" s="31"/>
    </row>
    <row r="563" spans="14:14">
      <c r="N563" s="31"/>
    </row>
    <row r="564" spans="14:14">
      <c r="N564" s="31"/>
    </row>
    <row r="565" spans="14:14">
      <c r="N565" s="31"/>
    </row>
    <row r="566" spans="14:14">
      <c r="N566" s="31"/>
    </row>
    <row r="567" spans="14:14">
      <c r="N567" s="31"/>
    </row>
    <row r="568" spans="14:14">
      <c r="N568" s="31"/>
    </row>
    <row r="569" spans="14:14">
      <c r="N569" s="31"/>
    </row>
    <row r="570" spans="14:14">
      <c r="N570" s="31"/>
    </row>
    <row r="571" spans="14:14">
      <c r="N571" s="31"/>
    </row>
    <row r="572" spans="14:14">
      <c r="N572" s="31"/>
    </row>
    <row r="573" spans="14:14">
      <c r="N573" s="31"/>
    </row>
    <row r="574" spans="14:14">
      <c r="N574" s="31"/>
    </row>
    <row r="575" spans="14:14">
      <c r="N575" s="31"/>
    </row>
    <row r="576" spans="14:14">
      <c r="N576" s="31"/>
    </row>
    <row r="577" spans="14:14">
      <c r="N577" s="31"/>
    </row>
    <row r="578" spans="14:14">
      <c r="N578" s="31"/>
    </row>
    <row r="579" spans="14:14">
      <c r="N579" s="31"/>
    </row>
    <row r="580" spans="14:14">
      <c r="N580" s="31"/>
    </row>
    <row r="581" spans="14:14">
      <c r="N581" s="31"/>
    </row>
    <row r="582" spans="14:14">
      <c r="N582" s="31"/>
    </row>
    <row r="583" spans="14:14">
      <c r="N583" s="31"/>
    </row>
    <row r="584" spans="14:14">
      <c r="N584" s="31"/>
    </row>
    <row r="585" spans="14:14">
      <c r="N585" s="31"/>
    </row>
    <row r="586" spans="14:14">
      <c r="N586" s="31"/>
    </row>
    <row r="587" spans="14:14">
      <c r="N587" s="31"/>
    </row>
    <row r="588" spans="14:14">
      <c r="N588" s="31"/>
    </row>
    <row r="589" spans="14:14">
      <c r="N589" s="31"/>
    </row>
    <row r="590" spans="14:14">
      <c r="N590" s="31"/>
    </row>
    <row r="591" spans="14:14">
      <c r="N591" s="31"/>
    </row>
    <row r="592" spans="14:14">
      <c r="N592" s="31"/>
    </row>
    <row r="593" spans="14:14">
      <c r="N593" s="31"/>
    </row>
    <row r="594" spans="14:14">
      <c r="N594" s="31"/>
    </row>
    <row r="595" spans="14:14">
      <c r="N595" s="31"/>
    </row>
    <row r="596" spans="14:14">
      <c r="N596" s="31"/>
    </row>
    <row r="597" spans="14:14">
      <c r="N597" s="31"/>
    </row>
    <row r="598" spans="14:14">
      <c r="N598" s="31"/>
    </row>
    <row r="599" spans="14:14">
      <c r="N599" s="31"/>
    </row>
    <row r="600" spans="14:14">
      <c r="N600" s="31"/>
    </row>
    <row r="601" spans="14:14">
      <c r="N601" s="31"/>
    </row>
    <row r="602" spans="14:14">
      <c r="N602" s="31"/>
    </row>
    <row r="603" spans="14:14">
      <c r="N603" s="31"/>
    </row>
    <row r="604" spans="14:14">
      <c r="N604" s="31"/>
    </row>
    <row r="605" spans="14:14">
      <c r="N605" s="31"/>
    </row>
    <row r="606" spans="14:14">
      <c r="N606" s="31"/>
    </row>
    <row r="607" spans="14:14">
      <c r="N607" s="31"/>
    </row>
    <row r="608" spans="14:14">
      <c r="N608" s="31"/>
    </row>
    <row r="609" spans="14:14">
      <c r="N609" s="31"/>
    </row>
    <row r="610" spans="14:14">
      <c r="N610" s="31"/>
    </row>
    <row r="611" spans="14:14">
      <c r="N611" s="31"/>
    </row>
    <row r="612" spans="14:14">
      <c r="N612" s="31"/>
    </row>
    <row r="613" spans="14:14">
      <c r="N613" s="31"/>
    </row>
    <row r="614" spans="14:14">
      <c r="N614" s="31"/>
    </row>
    <row r="615" spans="14:14">
      <c r="N615" s="31"/>
    </row>
    <row r="616" spans="14:14">
      <c r="N616" s="31"/>
    </row>
    <row r="617" spans="14:14">
      <c r="N617" s="31"/>
    </row>
    <row r="618" spans="14:14">
      <c r="N618" s="31"/>
    </row>
    <row r="619" spans="14:14">
      <c r="N619" s="31"/>
    </row>
    <row r="620" spans="14:14">
      <c r="N620" s="31"/>
    </row>
    <row r="621" spans="14:14">
      <c r="N621" s="31"/>
    </row>
    <row r="622" spans="14:14">
      <c r="N622" s="31"/>
    </row>
    <row r="623" spans="14:14">
      <c r="N623" s="31"/>
    </row>
    <row r="624" spans="14:14">
      <c r="N624" s="31"/>
    </row>
    <row r="625" spans="14:14">
      <c r="N625" s="31"/>
    </row>
    <row r="626" spans="14:14">
      <c r="N626" s="31"/>
    </row>
    <row r="627" spans="14:14">
      <c r="N627" s="31"/>
    </row>
    <row r="628" spans="14:14">
      <c r="N628" s="31"/>
    </row>
    <row r="629" spans="14:14">
      <c r="N629" s="31"/>
    </row>
    <row r="630" spans="14:14">
      <c r="N630" s="31"/>
    </row>
    <row r="631" spans="14:14">
      <c r="N631" s="31"/>
    </row>
    <row r="632" spans="14:14">
      <c r="N632" s="31"/>
    </row>
    <row r="633" spans="14:14">
      <c r="N633" s="31"/>
    </row>
    <row r="634" spans="14:14">
      <c r="N634" s="31"/>
    </row>
    <row r="635" spans="14:14">
      <c r="N635" s="31"/>
    </row>
    <row r="636" spans="14:14">
      <c r="N636" s="31"/>
    </row>
    <row r="637" spans="14:14">
      <c r="N637" s="31"/>
    </row>
    <row r="638" spans="14:14">
      <c r="N638" s="31"/>
    </row>
    <row r="639" spans="14:14">
      <c r="N639" s="31"/>
    </row>
    <row r="640" spans="14:14">
      <c r="N640" s="31"/>
    </row>
    <row r="641" spans="14:14">
      <c r="N641" s="31"/>
    </row>
    <row r="642" spans="14:14">
      <c r="N642" s="31"/>
    </row>
    <row r="643" spans="14:14">
      <c r="N643" s="31"/>
    </row>
    <row r="644" spans="14:14">
      <c r="N644" s="31"/>
    </row>
    <row r="645" spans="14:14">
      <c r="N645" s="31"/>
    </row>
    <row r="646" spans="14:14">
      <c r="N646" s="31"/>
    </row>
    <row r="647" spans="14:14">
      <c r="N647" s="31"/>
    </row>
    <row r="648" spans="14:14">
      <c r="N648" s="31"/>
    </row>
    <row r="649" spans="14:14">
      <c r="N649" s="31"/>
    </row>
    <row r="650" spans="14:14">
      <c r="N650" s="31"/>
    </row>
    <row r="651" spans="14:14">
      <c r="N651" s="31"/>
    </row>
    <row r="652" spans="14:14">
      <c r="N652" s="31"/>
    </row>
    <row r="653" spans="14:14">
      <c r="N653" s="31"/>
    </row>
    <row r="654" spans="14:14">
      <c r="N654" s="31"/>
    </row>
    <row r="655" spans="14:14">
      <c r="N655" s="31"/>
    </row>
    <row r="656" spans="14:14">
      <c r="N656" s="31"/>
    </row>
    <row r="657" spans="14:14">
      <c r="N657" s="31"/>
    </row>
    <row r="658" spans="14:14">
      <c r="N658" s="31"/>
    </row>
    <row r="659" spans="14:14">
      <c r="N659" s="31"/>
    </row>
    <row r="660" spans="14:14">
      <c r="N660" s="31"/>
    </row>
    <row r="661" spans="14:14">
      <c r="N661" s="31"/>
    </row>
    <row r="662" spans="14:14">
      <c r="N662" s="31"/>
    </row>
    <row r="663" spans="14:14">
      <c r="N663" s="31"/>
    </row>
    <row r="664" spans="14:14">
      <c r="N664" s="31"/>
    </row>
    <row r="665" spans="14:14">
      <c r="N665" s="31"/>
    </row>
    <row r="666" spans="14:14">
      <c r="N666" s="31"/>
    </row>
    <row r="667" spans="14:14">
      <c r="N667" s="31"/>
    </row>
    <row r="668" spans="14:14">
      <c r="N668" s="31"/>
    </row>
    <row r="669" spans="14:14">
      <c r="N669" s="31"/>
    </row>
    <row r="670" spans="14:14">
      <c r="N670" s="31"/>
    </row>
    <row r="671" spans="14:14">
      <c r="N671" s="31"/>
    </row>
    <row r="672" spans="14:14">
      <c r="N672" s="31"/>
    </row>
    <row r="673" spans="14:14">
      <c r="N673" s="31"/>
    </row>
    <row r="674" spans="14:14">
      <c r="N674" s="31"/>
    </row>
    <row r="675" spans="14:14">
      <c r="N675" s="31"/>
    </row>
    <row r="676" spans="14:14">
      <c r="N676" s="31"/>
    </row>
    <row r="677" spans="14:14">
      <c r="N677" s="31"/>
    </row>
    <row r="678" spans="14:14">
      <c r="N678" s="31"/>
    </row>
    <row r="679" spans="14:14">
      <c r="N679" s="31"/>
    </row>
    <row r="680" spans="14:14">
      <c r="N680" s="31"/>
    </row>
    <row r="681" spans="14:14">
      <c r="N681" s="31"/>
    </row>
    <row r="682" spans="14:14">
      <c r="N682" s="31"/>
    </row>
    <row r="683" spans="14:14">
      <c r="N683" s="31"/>
    </row>
    <row r="684" spans="14:14">
      <c r="N684" s="31"/>
    </row>
    <row r="685" spans="14:14">
      <c r="N685" s="31"/>
    </row>
    <row r="686" spans="14:14">
      <c r="N686" s="31"/>
    </row>
    <row r="687" spans="14:14">
      <c r="N687" s="31"/>
    </row>
    <row r="688" spans="14:14">
      <c r="N688" s="31"/>
    </row>
    <row r="689" spans="14:14">
      <c r="N689" s="31"/>
    </row>
    <row r="690" spans="14:14">
      <c r="N690" s="31"/>
    </row>
    <row r="691" spans="14:14">
      <c r="N691" s="31"/>
    </row>
    <row r="692" spans="14:14">
      <c r="N692" s="31"/>
    </row>
    <row r="693" spans="14:14">
      <c r="N693" s="31"/>
    </row>
    <row r="694" spans="14:14">
      <c r="N694" s="31"/>
    </row>
    <row r="695" spans="14:14">
      <c r="N695" s="31"/>
    </row>
    <row r="696" spans="14:14">
      <c r="N696" s="31"/>
    </row>
    <row r="697" spans="14:14">
      <c r="N697" s="31"/>
    </row>
    <row r="698" spans="14:14">
      <c r="N698" s="31"/>
    </row>
    <row r="699" spans="14:14">
      <c r="N699" s="31"/>
    </row>
    <row r="700" spans="14:14">
      <c r="N700" s="31"/>
    </row>
    <row r="701" spans="14:14">
      <c r="N701" s="31"/>
    </row>
    <row r="702" spans="14:14">
      <c r="N702" s="31"/>
    </row>
    <row r="703" spans="14:14">
      <c r="N703" s="31"/>
    </row>
    <row r="704" spans="14:14">
      <c r="N704" s="31"/>
    </row>
    <row r="705" spans="14:14">
      <c r="N705" s="31"/>
    </row>
    <row r="706" spans="14:14">
      <c r="N706" s="31"/>
    </row>
    <row r="707" spans="14:14">
      <c r="N707" s="31"/>
    </row>
    <row r="708" spans="14:14">
      <c r="N708" s="31"/>
    </row>
    <row r="709" spans="14:14">
      <c r="N709" s="31"/>
    </row>
    <row r="710" spans="14:14">
      <c r="N710" s="31"/>
    </row>
    <row r="711" spans="14:14">
      <c r="N711" s="31"/>
    </row>
    <row r="712" spans="14:14">
      <c r="N712" s="31"/>
    </row>
    <row r="713" spans="14:14">
      <c r="N713" s="31"/>
    </row>
    <row r="714" spans="14:14">
      <c r="N714" s="31"/>
    </row>
    <row r="715" spans="14:14">
      <c r="N715" s="31"/>
    </row>
    <row r="716" spans="14:14">
      <c r="N716" s="31"/>
    </row>
    <row r="717" spans="14:14">
      <c r="N717" s="31"/>
    </row>
    <row r="718" spans="14:14">
      <c r="N718" s="31"/>
    </row>
    <row r="719" spans="14:14">
      <c r="N719" s="31"/>
    </row>
    <row r="720" spans="14:14">
      <c r="N720" s="31"/>
    </row>
    <row r="721" spans="14:14">
      <c r="N721" s="31"/>
    </row>
    <row r="722" spans="14:14">
      <c r="N722" s="31"/>
    </row>
    <row r="723" spans="14:14">
      <c r="N723" s="31"/>
    </row>
    <row r="724" spans="14:14">
      <c r="N724" s="31"/>
    </row>
    <row r="725" spans="14:14">
      <c r="N725" s="31"/>
    </row>
    <row r="726" spans="14:14">
      <c r="N726" s="31"/>
    </row>
    <row r="727" spans="14:14">
      <c r="N727" s="31"/>
    </row>
    <row r="728" spans="14:14">
      <c r="N728" s="31"/>
    </row>
    <row r="729" spans="14:14">
      <c r="N729" s="31"/>
    </row>
    <row r="730" spans="14:14">
      <c r="N730" s="31"/>
    </row>
    <row r="731" spans="14:14">
      <c r="N731" s="31"/>
    </row>
    <row r="732" spans="14:14">
      <c r="N732" s="31"/>
    </row>
    <row r="733" spans="14:14">
      <c r="N733" s="31"/>
    </row>
    <row r="734" spans="14:14">
      <c r="N734" s="31"/>
    </row>
    <row r="735" spans="14:14">
      <c r="N735" s="31"/>
    </row>
    <row r="736" spans="14:14">
      <c r="N736" s="31"/>
    </row>
    <row r="737" spans="14:14">
      <c r="N737" s="31"/>
    </row>
    <row r="738" spans="14:14">
      <c r="N738" s="31"/>
    </row>
    <row r="739" spans="14:14">
      <c r="N739" s="31"/>
    </row>
    <row r="740" spans="14:14">
      <c r="N740" s="31"/>
    </row>
    <row r="741" spans="14:14">
      <c r="N741" s="31"/>
    </row>
    <row r="742" spans="14:14">
      <c r="N742" s="31"/>
    </row>
    <row r="743" spans="14:14">
      <c r="N743" s="31"/>
    </row>
    <row r="744" spans="14:14">
      <c r="N744" s="31"/>
    </row>
    <row r="745" spans="14:14">
      <c r="N745" s="31"/>
    </row>
    <row r="746" spans="14:14">
      <c r="N746" s="31"/>
    </row>
    <row r="747" spans="14:14">
      <c r="N747" s="31"/>
    </row>
    <row r="748" spans="14:14">
      <c r="N748" s="31"/>
    </row>
    <row r="749" spans="14:14">
      <c r="N749" s="31"/>
    </row>
    <row r="750" spans="14:14">
      <c r="N750" s="31"/>
    </row>
    <row r="751" spans="14:14">
      <c r="N751" s="31"/>
    </row>
    <row r="752" spans="14:14">
      <c r="N752" s="31"/>
    </row>
    <row r="753" spans="14:14">
      <c r="N753" s="31"/>
    </row>
    <row r="754" spans="14:14">
      <c r="N754" s="31"/>
    </row>
    <row r="755" spans="14:14">
      <c r="N755" s="31"/>
    </row>
    <row r="756" spans="14:14">
      <c r="N756" s="31"/>
    </row>
    <row r="757" spans="14:14">
      <c r="N757" s="31"/>
    </row>
    <row r="758" spans="14:14">
      <c r="N758" s="31"/>
    </row>
    <row r="759" spans="14:14">
      <c r="N759" s="31"/>
    </row>
    <row r="760" spans="14:14">
      <c r="N760" s="31"/>
    </row>
    <row r="761" spans="14:14">
      <c r="N761" s="31"/>
    </row>
    <row r="762" spans="14:14">
      <c r="N762" s="31"/>
    </row>
    <row r="763" spans="14:14">
      <c r="N763" s="31"/>
    </row>
    <row r="764" spans="14:14">
      <c r="N764" s="31"/>
    </row>
    <row r="765" spans="14:14">
      <c r="N765" s="31"/>
    </row>
    <row r="766" spans="14:14">
      <c r="N766" s="31"/>
    </row>
    <row r="767" spans="14:14">
      <c r="N767" s="31"/>
    </row>
    <row r="768" spans="14:14">
      <c r="N768" s="31"/>
    </row>
    <row r="769" spans="14:14">
      <c r="N769" s="31"/>
    </row>
    <row r="770" spans="14:14">
      <c r="N770" s="31"/>
    </row>
    <row r="771" spans="14:14">
      <c r="N771" s="31"/>
    </row>
    <row r="772" spans="14:14">
      <c r="N772" s="31"/>
    </row>
    <row r="773" spans="14:14">
      <c r="N773" s="31"/>
    </row>
    <row r="774" spans="14:14">
      <c r="N774" s="31"/>
    </row>
    <row r="775" spans="14:14">
      <c r="N775" s="31"/>
    </row>
    <row r="776" spans="14:14">
      <c r="N776" s="31"/>
    </row>
    <row r="777" spans="14:14">
      <c r="N777" s="31"/>
    </row>
    <row r="778" spans="14:14">
      <c r="N778" s="31"/>
    </row>
    <row r="779" spans="14:14">
      <c r="N779" s="31"/>
    </row>
    <row r="780" spans="14:14">
      <c r="N780" s="31"/>
    </row>
    <row r="781" spans="14:14">
      <c r="N781" s="31"/>
    </row>
    <row r="782" spans="14:14">
      <c r="N782" s="31"/>
    </row>
    <row r="783" spans="14:14">
      <c r="N783" s="31"/>
    </row>
    <row r="784" spans="14:14">
      <c r="N784" s="31"/>
    </row>
    <row r="785" spans="14:14">
      <c r="N785" s="31"/>
    </row>
    <row r="786" spans="14:14">
      <c r="N786" s="31"/>
    </row>
    <row r="787" spans="14:14">
      <c r="N787" s="31"/>
    </row>
    <row r="788" spans="14:14">
      <c r="N788" s="31"/>
    </row>
    <row r="789" spans="14:14">
      <c r="N789" s="31"/>
    </row>
    <row r="790" spans="14:14">
      <c r="N790" s="31"/>
    </row>
    <row r="791" spans="14:14">
      <c r="N791" s="31"/>
    </row>
    <row r="792" spans="14:14">
      <c r="N792" s="31"/>
    </row>
    <row r="793" spans="14:14">
      <c r="N793" s="31"/>
    </row>
    <row r="794" spans="14:14">
      <c r="N794" s="31"/>
    </row>
    <row r="795" spans="14:14">
      <c r="N795" s="31"/>
    </row>
    <row r="796" spans="14:14">
      <c r="N796" s="31"/>
    </row>
    <row r="797" spans="14:14">
      <c r="N797" s="31"/>
    </row>
    <row r="798" spans="14:14">
      <c r="N798" s="31"/>
    </row>
    <row r="799" spans="14:14">
      <c r="N799" s="31"/>
    </row>
    <row r="800" spans="14:14">
      <c r="N800" s="31"/>
    </row>
    <row r="801" spans="14:14">
      <c r="N801" s="31"/>
    </row>
    <row r="802" spans="14:14">
      <c r="N802" s="31"/>
    </row>
    <row r="803" spans="14:14">
      <c r="N803" s="31"/>
    </row>
    <row r="804" spans="14:14">
      <c r="N804" s="31"/>
    </row>
    <row r="805" spans="14:14">
      <c r="N805" s="31"/>
    </row>
    <row r="806" spans="14:14">
      <c r="N806" s="31"/>
    </row>
    <row r="807" spans="14:14">
      <c r="N807" s="31"/>
    </row>
    <row r="808" spans="14:14">
      <c r="N808" s="31"/>
    </row>
    <row r="809" spans="14:14">
      <c r="N809" s="31"/>
    </row>
    <row r="810" spans="14:14">
      <c r="N810" s="31"/>
    </row>
    <row r="811" spans="14:14">
      <c r="N811" s="31"/>
    </row>
    <row r="812" spans="14:14">
      <c r="N812" s="31"/>
    </row>
    <row r="813" spans="14:14">
      <c r="N813" s="31"/>
    </row>
    <row r="814" spans="14:14">
      <c r="N814" s="31"/>
    </row>
    <row r="815" spans="14:14">
      <c r="N815" s="31"/>
    </row>
    <row r="816" spans="14:14">
      <c r="N816" s="31"/>
    </row>
    <row r="817" spans="14:14">
      <c r="N817" s="31"/>
    </row>
    <row r="818" spans="14:14">
      <c r="N818" s="31"/>
    </row>
    <row r="819" spans="14:14">
      <c r="N819" s="31"/>
    </row>
    <row r="820" spans="14:14">
      <c r="N820" s="31"/>
    </row>
    <row r="821" spans="14:14">
      <c r="N821" s="31"/>
    </row>
    <row r="822" spans="14:14">
      <c r="N822" s="31"/>
    </row>
    <row r="823" spans="14:14">
      <c r="N823" s="31"/>
    </row>
    <row r="824" spans="14:14">
      <c r="N824" s="31"/>
    </row>
    <row r="825" spans="14:14">
      <c r="N825" s="31"/>
    </row>
    <row r="826" spans="14:14">
      <c r="N826" s="31"/>
    </row>
    <row r="827" spans="14:14">
      <c r="N827" s="31"/>
    </row>
    <row r="828" spans="14:14">
      <c r="N828" s="31"/>
    </row>
    <row r="829" spans="14:14">
      <c r="N829" s="31"/>
    </row>
    <row r="830" spans="14:14">
      <c r="N830" s="31"/>
    </row>
    <row r="831" spans="14:14">
      <c r="N831" s="31"/>
    </row>
    <row r="832" spans="14:14">
      <c r="N832" s="31"/>
    </row>
    <row r="833" spans="14:14">
      <c r="N833" s="31"/>
    </row>
    <row r="834" spans="14:14">
      <c r="N834" s="31"/>
    </row>
    <row r="835" spans="14:14">
      <c r="N835" s="31"/>
    </row>
    <row r="836" spans="14:14">
      <c r="N836" s="31"/>
    </row>
    <row r="837" spans="14:14">
      <c r="N837" s="31"/>
    </row>
    <row r="838" spans="14:14">
      <c r="N838" s="31"/>
    </row>
    <row r="839" spans="14:14">
      <c r="N839" s="31"/>
    </row>
    <row r="840" spans="14:14">
      <c r="N840" s="31"/>
    </row>
    <row r="841" spans="14:14">
      <c r="N841" s="31"/>
    </row>
    <row r="842" spans="14:14">
      <c r="N842" s="31"/>
    </row>
    <row r="843" spans="14:14">
      <c r="N843" s="31"/>
    </row>
    <row r="844" spans="14:14">
      <c r="N844" s="31"/>
    </row>
    <row r="845" spans="14:14">
      <c r="N845" s="31"/>
    </row>
    <row r="846" spans="14:14">
      <c r="N846" s="31"/>
    </row>
    <row r="847" spans="14:14">
      <c r="N847" s="31"/>
    </row>
    <row r="848" spans="14:14">
      <c r="N848" s="31"/>
    </row>
    <row r="849" spans="14:14">
      <c r="N849" s="31"/>
    </row>
    <row r="850" spans="14:14">
      <c r="N850" s="31"/>
    </row>
    <row r="851" spans="14:14">
      <c r="N851" s="31"/>
    </row>
    <row r="852" spans="14:14">
      <c r="N852" s="31"/>
    </row>
    <row r="853" spans="14:14">
      <c r="N853" s="31"/>
    </row>
    <row r="854" spans="14:14">
      <c r="N854" s="31"/>
    </row>
    <row r="855" spans="14:14">
      <c r="N855" s="31"/>
    </row>
    <row r="856" spans="14:14">
      <c r="N856" s="31"/>
    </row>
    <row r="857" spans="14:14">
      <c r="N857" s="31"/>
    </row>
    <row r="858" spans="14:14">
      <c r="N858" s="31"/>
    </row>
    <row r="859" spans="14:14">
      <c r="N859" s="31"/>
    </row>
    <row r="860" spans="14:14">
      <c r="N860" s="31"/>
    </row>
    <row r="861" spans="14:14">
      <c r="N861" s="31"/>
    </row>
    <row r="862" spans="14:14">
      <c r="N862" s="31"/>
    </row>
    <row r="863" spans="14:14">
      <c r="N863" s="31"/>
    </row>
    <row r="864" spans="14:14">
      <c r="N864" s="31"/>
    </row>
    <row r="865" spans="14:14">
      <c r="N865" s="31"/>
    </row>
    <row r="866" spans="14:14">
      <c r="N866" s="31"/>
    </row>
    <row r="867" spans="14:14">
      <c r="N867" s="31"/>
    </row>
    <row r="868" spans="14:14">
      <c r="N868" s="31"/>
    </row>
    <row r="869" spans="14:14">
      <c r="N869" s="31"/>
    </row>
    <row r="870" spans="14:14">
      <c r="N870" s="31"/>
    </row>
    <row r="871" spans="14:14">
      <c r="N871" s="31"/>
    </row>
    <row r="872" spans="14:14">
      <c r="N872" s="31"/>
    </row>
    <row r="873" spans="14:14">
      <c r="N873" s="31"/>
    </row>
    <row r="874" spans="14:14">
      <c r="N874" s="31"/>
    </row>
    <row r="875" spans="14:14">
      <c r="N875" s="31"/>
    </row>
    <row r="876" spans="14:14">
      <c r="N876" s="31"/>
    </row>
    <row r="877" spans="14:14">
      <c r="N877" s="31"/>
    </row>
    <row r="878" spans="14:14">
      <c r="N878" s="31"/>
    </row>
    <row r="879" spans="14:14">
      <c r="N879" s="31"/>
    </row>
    <row r="880" spans="14:14">
      <c r="N880" s="31"/>
    </row>
    <row r="881" spans="14:14">
      <c r="N881" s="31"/>
    </row>
    <row r="882" spans="14:14">
      <c r="N882" s="31"/>
    </row>
    <row r="883" spans="14:14">
      <c r="N883" s="31"/>
    </row>
    <row r="884" spans="14:14">
      <c r="N884" s="31"/>
    </row>
    <row r="885" spans="14:14">
      <c r="N885" s="31"/>
    </row>
    <row r="886" spans="14:14">
      <c r="N886" s="31"/>
    </row>
    <row r="887" spans="14:14">
      <c r="N887" s="31"/>
    </row>
    <row r="888" spans="14:14">
      <c r="N888" s="31"/>
    </row>
    <row r="889" spans="14:14">
      <c r="N889" s="31"/>
    </row>
    <row r="890" spans="14:14">
      <c r="N890" s="31"/>
    </row>
    <row r="891" spans="14:14">
      <c r="N891" s="31"/>
    </row>
    <row r="892" spans="14:14">
      <c r="N892" s="31"/>
    </row>
    <row r="893" spans="14:14">
      <c r="N893" s="31"/>
    </row>
    <row r="894" spans="14:14">
      <c r="N894" s="31"/>
    </row>
    <row r="895" spans="14:14">
      <c r="N895" s="31"/>
    </row>
    <row r="896" spans="14:14">
      <c r="N896" s="31"/>
    </row>
    <row r="897" spans="14:14">
      <c r="N897" s="31"/>
    </row>
    <row r="898" spans="14:14">
      <c r="N898" s="31"/>
    </row>
    <row r="899" spans="14:14">
      <c r="N899" s="31"/>
    </row>
    <row r="900" spans="14:14">
      <c r="N900" s="31"/>
    </row>
    <row r="901" spans="14:14">
      <c r="N901" s="31"/>
    </row>
    <row r="902" spans="14:14">
      <c r="N902" s="31"/>
    </row>
    <row r="903" spans="14:14">
      <c r="N903" s="31"/>
    </row>
    <row r="904" spans="14:14">
      <c r="N904" s="31"/>
    </row>
    <row r="905" spans="14:14">
      <c r="N905" s="31"/>
    </row>
    <row r="906" spans="14:14">
      <c r="N906" s="31"/>
    </row>
    <row r="907" spans="14:14">
      <c r="N907" s="31"/>
    </row>
    <row r="908" spans="14:14">
      <c r="N908" s="31"/>
    </row>
    <row r="909" spans="14:14">
      <c r="N909" s="31"/>
    </row>
    <row r="910" spans="14:14">
      <c r="N910" s="31"/>
    </row>
    <row r="911" spans="14:14">
      <c r="N911" s="31"/>
    </row>
    <row r="912" spans="14:14">
      <c r="N912" s="31"/>
    </row>
    <row r="913" spans="14:14">
      <c r="N913" s="31"/>
    </row>
    <row r="914" spans="14:14">
      <c r="N914" s="31"/>
    </row>
    <row r="915" spans="14:14">
      <c r="N915" s="31"/>
    </row>
    <row r="916" spans="14:14">
      <c r="N916" s="31"/>
    </row>
    <row r="917" spans="14:14">
      <c r="N917" s="31"/>
    </row>
    <row r="918" spans="14:14">
      <c r="N918" s="31"/>
    </row>
    <row r="919" spans="14:14">
      <c r="N919" s="31"/>
    </row>
    <row r="920" spans="14:14">
      <c r="N920" s="31"/>
    </row>
    <row r="921" spans="14:14">
      <c r="N921" s="31"/>
    </row>
    <row r="922" spans="14:14">
      <c r="N922" s="31"/>
    </row>
    <row r="923" spans="14:14">
      <c r="N923" s="31"/>
    </row>
    <row r="924" spans="14:14">
      <c r="N924" s="31"/>
    </row>
    <row r="925" spans="14:14">
      <c r="N925" s="31"/>
    </row>
    <row r="926" spans="14:14">
      <c r="N926" s="31"/>
    </row>
    <row r="927" spans="14:14">
      <c r="N927" s="31"/>
    </row>
    <row r="928" spans="14:14">
      <c r="N928" s="31"/>
    </row>
    <row r="929" spans="14:14">
      <c r="N929" s="31"/>
    </row>
    <row r="930" spans="14:14">
      <c r="N930" s="31"/>
    </row>
    <row r="931" spans="14:14">
      <c r="N931" s="31"/>
    </row>
    <row r="932" spans="14:14">
      <c r="N932" s="31"/>
    </row>
    <row r="933" spans="14:14">
      <c r="N933" s="31"/>
    </row>
    <row r="934" spans="14:14">
      <c r="N934" s="31"/>
    </row>
    <row r="935" spans="14:14">
      <c r="N935" s="31"/>
    </row>
    <row r="936" spans="14:14">
      <c r="N936" s="31"/>
    </row>
    <row r="937" spans="14:14">
      <c r="N937" s="31"/>
    </row>
    <row r="938" spans="14:14">
      <c r="N938" s="31"/>
    </row>
    <row r="939" spans="14:14">
      <c r="N939" s="31"/>
    </row>
    <row r="940" spans="14:14">
      <c r="N940" s="31"/>
    </row>
    <row r="941" spans="14:14">
      <c r="N941" s="31"/>
    </row>
    <row r="942" spans="14:14">
      <c r="N942" s="31"/>
    </row>
    <row r="943" spans="14:14">
      <c r="N943" s="31"/>
    </row>
    <row r="944" spans="14:14">
      <c r="N944" s="31"/>
    </row>
    <row r="945" spans="14:14">
      <c r="N945" s="31"/>
    </row>
    <row r="946" spans="14:14">
      <c r="N946" s="31"/>
    </row>
    <row r="947" spans="14:14">
      <c r="N947" s="31"/>
    </row>
    <row r="948" spans="14:14">
      <c r="N948" s="31"/>
    </row>
    <row r="949" spans="14:14">
      <c r="N949" s="31"/>
    </row>
    <row r="950" spans="14:14">
      <c r="N950" s="31"/>
    </row>
    <row r="951" spans="14:14">
      <c r="N951" s="31"/>
    </row>
    <row r="952" spans="14:14">
      <c r="N952" s="31"/>
    </row>
    <row r="953" spans="14:14">
      <c r="N953" s="31"/>
    </row>
    <row r="954" spans="14:14">
      <c r="N954" s="31"/>
    </row>
    <row r="955" spans="14:14">
      <c r="N955" s="31"/>
    </row>
    <row r="956" spans="14:14">
      <c r="N956" s="31"/>
    </row>
    <row r="957" spans="14:14">
      <c r="N957" s="31"/>
    </row>
    <row r="958" spans="14:14">
      <c r="N958" s="31"/>
    </row>
    <row r="959" spans="14:14">
      <c r="N959" s="31"/>
    </row>
    <row r="960" spans="14:14">
      <c r="N960" s="31"/>
    </row>
    <row r="961" spans="14:14">
      <c r="N961" s="31"/>
    </row>
    <row r="962" spans="14:14">
      <c r="N962" s="31"/>
    </row>
    <row r="963" spans="14:14">
      <c r="N963" s="31"/>
    </row>
    <row r="964" spans="14:14">
      <c r="N964" s="31"/>
    </row>
    <row r="965" spans="14:14">
      <c r="N965" s="31"/>
    </row>
    <row r="966" spans="14:14">
      <c r="N966" s="31"/>
    </row>
    <row r="967" spans="14:14">
      <c r="N967" s="31"/>
    </row>
    <row r="968" spans="14:14">
      <c r="N968" s="31"/>
    </row>
    <row r="969" spans="14:14">
      <c r="N969" s="31"/>
    </row>
    <row r="970" spans="14:14">
      <c r="N970" s="31"/>
    </row>
    <row r="971" spans="14:14">
      <c r="N971" s="31"/>
    </row>
    <row r="972" spans="14:14">
      <c r="N972" s="31"/>
    </row>
    <row r="973" spans="14:14">
      <c r="N973" s="31"/>
    </row>
    <row r="974" spans="14:14">
      <c r="N974" s="31"/>
    </row>
    <row r="975" spans="14:14">
      <c r="N975" s="31"/>
    </row>
    <row r="976" spans="14:14">
      <c r="N976" s="31"/>
    </row>
    <row r="977" spans="14:14">
      <c r="N977" s="31"/>
    </row>
    <row r="978" spans="14:14">
      <c r="N978" s="31"/>
    </row>
    <row r="979" spans="14:14">
      <c r="N979" s="31"/>
    </row>
    <row r="980" spans="14:14">
      <c r="N980" s="31"/>
    </row>
    <row r="981" spans="14:14">
      <c r="N981" s="31"/>
    </row>
    <row r="982" spans="14:14">
      <c r="N982" s="31"/>
    </row>
    <row r="983" spans="14:14">
      <c r="N983" s="31"/>
    </row>
    <row r="984" spans="14:14">
      <c r="N984" s="31"/>
    </row>
    <row r="985" spans="14:14">
      <c r="N985" s="31"/>
    </row>
    <row r="986" spans="14:14">
      <c r="N986" s="31"/>
    </row>
    <row r="987" spans="14:14">
      <c r="N987" s="31"/>
    </row>
    <row r="988" spans="14:14">
      <c r="N988" s="31"/>
    </row>
    <row r="989" spans="14:14">
      <c r="N989" s="31"/>
    </row>
    <row r="990" spans="14:14">
      <c r="N990" s="31"/>
    </row>
    <row r="991" spans="14:14">
      <c r="N991" s="31"/>
    </row>
    <row r="992" spans="14:14">
      <c r="N992" s="31"/>
    </row>
    <row r="993" spans="14:14">
      <c r="N993" s="31"/>
    </row>
    <row r="994" spans="14:14">
      <c r="N994" s="31"/>
    </row>
    <row r="995" spans="14:14">
      <c r="N995" s="31"/>
    </row>
    <row r="996" spans="14:14">
      <c r="N996" s="31"/>
    </row>
    <row r="997" spans="14:14">
      <c r="N997" s="31"/>
    </row>
    <row r="998" spans="14:14">
      <c r="N998" s="31"/>
    </row>
    <row r="999" spans="14:14">
      <c r="N999" s="31"/>
    </row>
    <row r="1000" spans="14:14">
      <c r="N1000" s="31"/>
    </row>
    <row r="1001" spans="14:14">
      <c r="N1001" s="31"/>
    </row>
    <row r="1002" spans="14:14">
      <c r="N1002" s="31"/>
    </row>
    <row r="1003" spans="14:14">
      <c r="N1003" s="31"/>
    </row>
    <row r="1004" spans="14:14">
      <c r="N1004" s="31"/>
    </row>
    <row r="1005" spans="14:14">
      <c r="N1005" s="31"/>
    </row>
    <row r="1006" spans="14:14">
      <c r="N1006" s="31"/>
    </row>
    <row r="1007" spans="14:14">
      <c r="N1007" s="31"/>
    </row>
    <row r="1008" spans="14:14">
      <c r="N1008" s="31"/>
    </row>
    <row r="1009" spans="14:14">
      <c r="N1009" s="31"/>
    </row>
    <row r="1010" spans="14:14">
      <c r="N1010" s="31"/>
    </row>
    <row r="1011" spans="14:14">
      <c r="N1011" s="31"/>
    </row>
    <row r="1012" spans="14:14">
      <c r="N1012" s="31"/>
    </row>
    <row r="1013" spans="14:14">
      <c r="N1013" s="31"/>
    </row>
    <row r="1014" spans="14:14">
      <c r="N1014" s="31"/>
    </row>
    <row r="1015" spans="14:14">
      <c r="N1015" s="31"/>
    </row>
    <row r="1016" spans="14:14">
      <c r="N1016" s="31"/>
    </row>
    <row r="1017" spans="14:14">
      <c r="N1017" s="31"/>
    </row>
    <row r="1018" spans="14:14">
      <c r="N1018" s="31"/>
    </row>
    <row r="1019" spans="14:14">
      <c r="N1019" s="31"/>
    </row>
    <row r="1020" spans="14:14">
      <c r="N1020" s="31"/>
    </row>
    <row r="1021" spans="14:14">
      <c r="N1021" s="31"/>
    </row>
    <row r="1022" spans="14:14">
      <c r="N1022" s="31"/>
    </row>
    <row r="1023" spans="14:14">
      <c r="N1023" s="31"/>
    </row>
    <row r="1024" spans="14:14">
      <c r="N1024" s="31"/>
    </row>
    <row r="1025" spans="14:14">
      <c r="N1025" s="31"/>
    </row>
    <row r="1026" spans="14:14">
      <c r="N1026" s="31"/>
    </row>
    <row r="1027" spans="14:14">
      <c r="N1027" s="31"/>
    </row>
    <row r="1028" spans="14:14">
      <c r="N1028" s="31"/>
    </row>
    <row r="1029" spans="14:14">
      <c r="N1029" s="31"/>
    </row>
    <row r="1030" spans="14:14">
      <c r="N1030" s="31"/>
    </row>
    <row r="1031" spans="14:14">
      <c r="N1031" s="31"/>
    </row>
    <row r="1032" spans="14:14">
      <c r="N1032" s="31"/>
    </row>
    <row r="1033" spans="14:14">
      <c r="N1033" s="31"/>
    </row>
    <row r="1034" spans="14:14">
      <c r="N1034" s="31"/>
    </row>
    <row r="1035" spans="14:14">
      <c r="N1035" s="31"/>
    </row>
    <row r="1036" spans="14:14">
      <c r="N1036" s="31"/>
    </row>
    <row r="1037" spans="14:14">
      <c r="N1037" s="31"/>
    </row>
    <row r="1038" spans="14:14">
      <c r="N1038" s="31"/>
    </row>
    <row r="1039" spans="14:14">
      <c r="N1039" s="31"/>
    </row>
    <row r="1040" spans="14:14">
      <c r="N1040" s="31"/>
    </row>
    <row r="1041" spans="14:14">
      <c r="N1041" s="31"/>
    </row>
    <row r="1042" spans="14:14">
      <c r="N1042" s="31"/>
    </row>
    <row r="1043" spans="14:14">
      <c r="N1043" s="31"/>
    </row>
    <row r="1044" spans="14:14">
      <c r="N1044" s="31"/>
    </row>
    <row r="1045" spans="14:14">
      <c r="N1045" s="31"/>
    </row>
    <row r="1046" spans="14:14">
      <c r="N1046" s="31"/>
    </row>
    <row r="1047" spans="14:14">
      <c r="N1047" s="31"/>
    </row>
    <row r="1048" spans="14:14">
      <c r="N1048" s="31"/>
    </row>
    <row r="1049" spans="14:14">
      <c r="N1049" s="31"/>
    </row>
    <row r="1050" spans="14:14">
      <c r="N1050" s="31"/>
    </row>
    <row r="1051" spans="14:14">
      <c r="N1051" s="31"/>
    </row>
    <row r="1052" spans="14:14">
      <c r="N1052" s="31"/>
    </row>
    <row r="1053" spans="14:14">
      <c r="N1053" s="31"/>
    </row>
    <row r="1054" spans="14:14">
      <c r="N1054" s="31"/>
    </row>
    <row r="1055" spans="14:14">
      <c r="N1055" s="31"/>
    </row>
    <row r="1056" spans="14:14">
      <c r="N1056" s="31"/>
    </row>
    <row r="1057" spans="14:14">
      <c r="N1057" s="31"/>
    </row>
    <row r="1058" spans="14:14">
      <c r="N1058" s="31"/>
    </row>
    <row r="1059" spans="14:14">
      <c r="N1059" s="31"/>
    </row>
    <row r="1060" spans="14:14">
      <c r="N1060" s="31"/>
    </row>
    <row r="1061" spans="14:14">
      <c r="N1061" s="31"/>
    </row>
    <row r="1062" spans="14:14">
      <c r="N1062" s="31"/>
    </row>
    <row r="1063" spans="14:14">
      <c r="N1063" s="31"/>
    </row>
    <row r="1064" spans="14:14">
      <c r="N1064" s="31"/>
    </row>
    <row r="1065" spans="14:14">
      <c r="N1065" s="31"/>
    </row>
    <row r="1066" spans="14:14">
      <c r="N1066" s="31"/>
    </row>
    <row r="1067" spans="14:14">
      <c r="N1067" s="31"/>
    </row>
    <row r="1068" spans="14:14">
      <c r="N1068" s="31"/>
    </row>
    <row r="1069" spans="14:14">
      <c r="N1069" s="31"/>
    </row>
    <row r="1070" spans="14:14">
      <c r="N1070" s="31"/>
    </row>
    <row r="1071" spans="14:14">
      <c r="N1071" s="31"/>
    </row>
    <row r="1072" spans="14:14">
      <c r="N1072" s="31"/>
    </row>
    <row r="1073" spans="14:14">
      <c r="N1073" s="31"/>
    </row>
    <row r="1074" spans="14:14">
      <c r="N1074" s="31"/>
    </row>
    <row r="1075" spans="14:14">
      <c r="N1075" s="31"/>
    </row>
    <row r="1076" spans="14:14">
      <c r="N1076" s="31"/>
    </row>
    <row r="1077" spans="14:14">
      <c r="N1077" s="31"/>
    </row>
    <row r="1078" spans="14:14">
      <c r="N1078" s="31"/>
    </row>
    <row r="1079" spans="14:14">
      <c r="N1079" s="31"/>
    </row>
    <row r="1080" spans="14:14">
      <c r="N1080" s="31"/>
    </row>
    <row r="1081" spans="14:14">
      <c r="N1081" s="31"/>
    </row>
    <row r="1082" spans="14:14">
      <c r="N1082" s="31"/>
    </row>
    <row r="1083" spans="14:14">
      <c r="N1083" s="31"/>
    </row>
    <row r="1084" spans="14:14">
      <c r="N1084" s="31"/>
    </row>
    <row r="1085" spans="14:14">
      <c r="N1085" s="31"/>
    </row>
    <row r="1086" spans="14:14">
      <c r="N1086" s="31"/>
    </row>
    <row r="1087" spans="14:14">
      <c r="N1087" s="31"/>
    </row>
    <row r="1088" spans="14:14">
      <c r="N1088" s="31"/>
    </row>
    <row r="1089" spans="14:14">
      <c r="N1089" s="31"/>
    </row>
    <row r="1090" spans="14:14">
      <c r="N1090" s="31"/>
    </row>
    <row r="1091" spans="14:14">
      <c r="N1091" s="31"/>
    </row>
    <row r="1092" spans="14:14">
      <c r="N1092" s="31"/>
    </row>
    <row r="1093" spans="14:14">
      <c r="N1093" s="31"/>
    </row>
    <row r="1094" spans="14:14">
      <c r="N1094" s="31"/>
    </row>
    <row r="1095" spans="14:14">
      <c r="N1095" s="31"/>
    </row>
    <row r="1096" spans="14:14">
      <c r="N1096" s="31"/>
    </row>
    <row r="1097" spans="14:14">
      <c r="N1097" s="31"/>
    </row>
    <row r="1098" spans="14:14">
      <c r="N1098" s="31"/>
    </row>
    <row r="1099" spans="14:14">
      <c r="N1099" s="31"/>
    </row>
    <row r="1100" spans="14:14">
      <c r="N1100" s="31"/>
    </row>
    <row r="1101" spans="14:14">
      <c r="N1101" s="31"/>
    </row>
    <row r="1102" spans="14:14">
      <c r="N1102" s="31"/>
    </row>
    <row r="1103" spans="14:14">
      <c r="N1103" s="31"/>
    </row>
    <row r="1104" spans="14:14">
      <c r="N1104" s="31"/>
    </row>
    <row r="1105" spans="14:14">
      <c r="N1105" s="31"/>
    </row>
    <row r="1106" spans="14:14">
      <c r="N1106" s="31"/>
    </row>
    <row r="1107" spans="14:14">
      <c r="N1107" s="31"/>
    </row>
    <row r="1108" spans="14:14">
      <c r="N1108" s="31"/>
    </row>
    <row r="1109" spans="14:14">
      <c r="N1109" s="31"/>
    </row>
    <row r="1110" spans="14:14">
      <c r="N1110" s="31"/>
    </row>
    <row r="1111" spans="14:14">
      <c r="N1111" s="31"/>
    </row>
    <row r="1112" spans="14:14">
      <c r="N1112" s="31"/>
    </row>
    <row r="1113" spans="14:14">
      <c r="N1113" s="31"/>
    </row>
    <row r="1114" spans="14:14">
      <c r="N1114" s="31"/>
    </row>
    <row r="1115" spans="14:14">
      <c r="N1115" s="31"/>
    </row>
    <row r="1116" spans="14:14">
      <c r="N1116" s="31"/>
    </row>
    <row r="1117" spans="14:14">
      <c r="N1117" s="31"/>
    </row>
    <row r="1118" spans="14:14">
      <c r="N1118" s="31"/>
    </row>
    <row r="1119" spans="14:14">
      <c r="N1119" s="31"/>
    </row>
    <row r="1120" spans="14:14">
      <c r="N1120" s="31"/>
    </row>
    <row r="1121" spans="14:14">
      <c r="N1121" s="31"/>
    </row>
    <row r="1122" spans="14:14">
      <c r="N1122" s="31"/>
    </row>
    <row r="1123" spans="14:14">
      <c r="N1123" s="31"/>
    </row>
    <row r="1124" spans="14:14">
      <c r="N1124" s="31"/>
    </row>
    <row r="1125" spans="14:14">
      <c r="N1125" s="31"/>
    </row>
    <row r="1126" spans="14:14">
      <c r="N1126" s="31"/>
    </row>
    <row r="1127" spans="14:14">
      <c r="N1127" s="31"/>
    </row>
    <row r="1128" spans="14:14">
      <c r="N1128" s="31"/>
    </row>
    <row r="1129" spans="14:14">
      <c r="N1129" s="31"/>
    </row>
    <row r="1130" spans="14:14">
      <c r="N1130" s="31"/>
    </row>
    <row r="1131" spans="14:14">
      <c r="N1131" s="31"/>
    </row>
    <row r="1132" spans="14:14">
      <c r="N1132" s="31"/>
    </row>
    <row r="1133" spans="14:14">
      <c r="N1133" s="31"/>
    </row>
    <row r="1134" spans="14:14">
      <c r="N1134" s="31"/>
    </row>
    <row r="1135" spans="14:14">
      <c r="N1135" s="31"/>
    </row>
    <row r="1136" spans="14:14">
      <c r="N1136" s="31"/>
    </row>
    <row r="1137" spans="14:14">
      <c r="N1137" s="31"/>
    </row>
    <row r="1138" spans="14:14">
      <c r="N1138" s="31"/>
    </row>
    <row r="1139" spans="14:14">
      <c r="N1139" s="31"/>
    </row>
    <row r="1140" spans="14:14">
      <c r="N1140" s="31"/>
    </row>
    <row r="1141" spans="14:14">
      <c r="N1141" s="31"/>
    </row>
    <row r="1142" spans="14:14">
      <c r="N1142" s="31"/>
    </row>
    <row r="1143" spans="14:14">
      <c r="N1143" s="31"/>
    </row>
    <row r="1144" spans="14:14">
      <c r="N1144" s="31"/>
    </row>
    <row r="1145" spans="14:14">
      <c r="N1145" s="31"/>
    </row>
    <row r="1146" spans="14:14">
      <c r="N1146" s="31"/>
    </row>
    <row r="1147" spans="14:14">
      <c r="N1147" s="31"/>
    </row>
    <row r="1148" spans="14:14">
      <c r="N1148" s="31"/>
    </row>
    <row r="1149" spans="14:14">
      <c r="N1149" s="31"/>
    </row>
    <row r="1150" spans="14:14">
      <c r="N1150" s="31"/>
    </row>
    <row r="1151" spans="14:14">
      <c r="N1151" s="31"/>
    </row>
    <row r="1152" spans="14:14">
      <c r="N1152" s="31"/>
    </row>
    <row r="1153" spans="14:14">
      <c r="N1153" s="31"/>
    </row>
    <row r="1154" spans="14:14">
      <c r="N1154" s="31"/>
    </row>
    <row r="1155" spans="14:14">
      <c r="N1155" s="31"/>
    </row>
    <row r="1156" spans="14:14">
      <c r="N1156" s="31"/>
    </row>
    <row r="1157" spans="14:14">
      <c r="N1157" s="31"/>
    </row>
    <row r="1158" spans="14:14">
      <c r="N1158" s="31"/>
    </row>
    <row r="1159" spans="14:14">
      <c r="N1159" s="31"/>
    </row>
    <row r="1160" spans="14:14">
      <c r="N1160" s="31"/>
    </row>
    <row r="1161" spans="14:14">
      <c r="N1161" s="31"/>
    </row>
    <row r="1162" spans="14:14">
      <c r="N1162" s="31"/>
    </row>
    <row r="1163" spans="14:14">
      <c r="N1163" s="31"/>
    </row>
    <row r="1164" spans="14:14">
      <c r="N1164" s="31"/>
    </row>
    <row r="1165" spans="14:14">
      <c r="N1165" s="31"/>
    </row>
    <row r="1166" spans="14:14">
      <c r="N1166" s="31"/>
    </row>
    <row r="1167" spans="14:14">
      <c r="N1167" s="31"/>
    </row>
    <row r="1168" spans="14:14">
      <c r="N1168" s="31"/>
    </row>
    <row r="1169" spans="14:14">
      <c r="N1169" s="31"/>
    </row>
    <row r="1170" spans="14:14">
      <c r="N1170" s="31"/>
    </row>
    <row r="1171" spans="14:14">
      <c r="N1171" s="31"/>
    </row>
    <row r="1172" spans="14:14">
      <c r="N1172" s="31"/>
    </row>
    <row r="1173" spans="14:14">
      <c r="N1173" s="31"/>
    </row>
    <row r="1174" spans="14:14">
      <c r="N1174" s="31"/>
    </row>
    <row r="1175" spans="14:14">
      <c r="N1175" s="31"/>
    </row>
    <row r="1176" spans="14:14">
      <c r="N1176" s="31"/>
    </row>
    <row r="1177" spans="14:14">
      <c r="N1177" s="31"/>
    </row>
    <row r="1178" spans="14:14">
      <c r="N1178" s="31"/>
    </row>
    <row r="1179" spans="14:14">
      <c r="N1179" s="31"/>
    </row>
    <row r="1180" spans="14:14">
      <c r="N1180" s="31"/>
    </row>
    <row r="1181" spans="14:14">
      <c r="N1181" s="31"/>
    </row>
    <row r="1182" spans="14:14">
      <c r="N1182" s="31"/>
    </row>
    <row r="1183" spans="14:14">
      <c r="N1183" s="31"/>
    </row>
    <row r="1184" spans="14:14">
      <c r="N1184" s="31"/>
    </row>
    <row r="1185" spans="14:14">
      <c r="N1185" s="31"/>
    </row>
    <row r="1186" spans="14:14">
      <c r="N1186" s="31"/>
    </row>
    <row r="1187" spans="14:14">
      <c r="N1187" s="31"/>
    </row>
    <row r="1188" spans="14:14">
      <c r="N1188" s="31"/>
    </row>
    <row r="1189" spans="14:14">
      <c r="N1189" s="31"/>
    </row>
    <row r="1190" spans="14:14">
      <c r="N1190" s="31"/>
    </row>
    <row r="1191" spans="14:14">
      <c r="N1191" s="31"/>
    </row>
    <row r="1192" spans="14:14">
      <c r="N1192" s="31"/>
    </row>
    <row r="1193" spans="14:14">
      <c r="N1193" s="31"/>
    </row>
    <row r="1194" spans="14:14">
      <c r="N1194" s="31"/>
    </row>
    <row r="1195" spans="14:14">
      <c r="N1195" s="31"/>
    </row>
    <row r="1196" spans="14:14">
      <c r="N1196" s="31"/>
    </row>
    <row r="1197" spans="14:14">
      <c r="N1197" s="31"/>
    </row>
    <row r="1198" spans="14:14">
      <c r="N1198" s="31"/>
    </row>
    <row r="1199" spans="14:14">
      <c r="N1199" s="31"/>
    </row>
    <row r="1200" spans="14:14">
      <c r="N1200" s="31"/>
    </row>
    <row r="1201" spans="14:14">
      <c r="N1201" s="31"/>
    </row>
    <row r="1202" spans="14:14">
      <c r="N1202" s="31"/>
    </row>
    <row r="1203" spans="14:14">
      <c r="N1203" s="31"/>
    </row>
    <row r="1204" spans="14:14">
      <c r="N1204" s="31"/>
    </row>
    <row r="1205" spans="14:14">
      <c r="N1205" s="31"/>
    </row>
    <row r="1206" spans="14:14">
      <c r="N1206" s="31"/>
    </row>
    <row r="1207" spans="14:14">
      <c r="N1207" s="31"/>
    </row>
    <row r="1208" spans="14:14">
      <c r="N1208" s="31"/>
    </row>
    <row r="1209" spans="14:14">
      <c r="N1209" s="31"/>
    </row>
    <row r="1210" spans="14:14">
      <c r="N1210" s="31"/>
    </row>
    <row r="1211" spans="14:14">
      <c r="N1211" s="31"/>
    </row>
    <row r="1212" spans="14:14">
      <c r="N1212" s="31"/>
    </row>
    <row r="1213" spans="14:14">
      <c r="N1213" s="31"/>
    </row>
    <row r="1214" spans="14:14">
      <c r="N1214" s="31"/>
    </row>
    <row r="1215" spans="14:14">
      <c r="N1215" s="31"/>
    </row>
    <row r="1216" spans="14:14">
      <c r="N1216" s="31"/>
    </row>
    <row r="1217" spans="14:14">
      <c r="N1217" s="31"/>
    </row>
    <row r="1218" spans="14:14">
      <c r="N1218" s="31"/>
    </row>
    <row r="1219" spans="14:14">
      <c r="N1219" s="31"/>
    </row>
    <row r="1220" spans="14:14">
      <c r="N1220" s="31"/>
    </row>
    <row r="1221" spans="14:14">
      <c r="N1221" s="31"/>
    </row>
    <row r="1222" spans="14:14">
      <c r="N1222" s="31"/>
    </row>
    <row r="1223" spans="14:14">
      <c r="N1223" s="31"/>
    </row>
    <row r="1224" spans="14:14">
      <c r="N1224" s="31"/>
    </row>
    <row r="1225" spans="14:14">
      <c r="N1225" s="31"/>
    </row>
    <row r="1226" spans="14:14">
      <c r="N1226" s="31"/>
    </row>
    <row r="1227" spans="14:14">
      <c r="N1227" s="31"/>
    </row>
    <row r="1228" spans="14:14">
      <c r="N1228" s="31"/>
    </row>
    <row r="1229" spans="14:14">
      <c r="N1229" s="31"/>
    </row>
    <row r="1230" spans="14:14">
      <c r="N1230" s="31"/>
    </row>
    <row r="1231" spans="14:14">
      <c r="N1231" s="31"/>
    </row>
    <row r="1232" spans="14:14">
      <c r="N1232" s="31"/>
    </row>
    <row r="1233" spans="14:14">
      <c r="N1233" s="31"/>
    </row>
    <row r="1234" spans="14:14">
      <c r="N1234" s="31"/>
    </row>
    <row r="1235" spans="14:14">
      <c r="N1235" s="31"/>
    </row>
    <row r="1236" spans="14:14">
      <c r="N1236" s="31"/>
    </row>
    <row r="1237" spans="14:14">
      <c r="N1237" s="31"/>
    </row>
    <row r="1238" spans="14:14">
      <c r="N1238" s="31"/>
    </row>
    <row r="1239" spans="14:14">
      <c r="N1239" s="31"/>
    </row>
    <row r="1240" spans="14:14">
      <c r="N1240" s="31"/>
    </row>
    <row r="1241" spans="14:14">
      <c r="N1241" s="31"/>
    </row>
    <row r="1242" spans="14:14">
      <c r="N1242" s="31"/>
    </row>
    <row r="1243" spans="14:14">
      <c r="N1243" s="31"/>
    </row>
    <row r="1244" spans="14:14">
      <c r="N1244" s="31"/>
    </row>
    <row r="1245" spans="14:14">
      <c r="N1245" s="31"/>
    </row>
    <row r="1246" spans="14:14">
      <c r="N1246" s="31"/>
    </row>
    <row r="1247" spans="14:14">
      <c r="N1247" s="31"/>
    </row>
    <row r="1248" spans="14:14">
      <c r="N1248" s="31"/>
    </row>
    <row r="1249" spans="14:14">
      <c r="N1249" s="31"/>
    </row>
    <row r="1250" spans="14:14">
      <c r="N1250" s="31"/>
    </row>
    <row r="1251" spans="14:14">
      <c r="N1251" s="31"/>
    </row>
    <row r="1252" spans="14:14">
      <c r="N1252" s="31"/>
    </row>
    <row r="1253" spans="14:14">
      <c r="N1253" s="31"/>
    </row>
    <row r="1254" spans="14:14">
      <c r="N1254" s="31"/>
    </row>
    <row r="1255" spans="14:14">
      <c r="N1255" s="31"/>
    </row>
    <row r="1256" spans="14:14">
      <c r="N1256" s="31"/>
    </row>
    <row r="1257" spans="14:14">
      <c r="N1257" s="31"/>
    </row>
    <row r="1258" spans="14:14">
      <c r="N1258" s="31"/>
    </row>
    <row r="1259" spans="14:14">
      <c r="N1259" s="31"/>
    </row>
    <row r="1260" spans="14:14">
      <c r="N1260" s="31"/>
    </row>
    <row r="1261" spans="14:14">
      <c r="N1261" s="31"/>
    </row>
    <row r="1262" spans="14:14">
      <c r="N1262" s="31"/>
    </row>
    <row r="1263" spans="14:14">
      <c r="N1263" s="31"/>
    </row>
    <row r="1264" spans="14:14">
      <c r="N1264" s="31"/>
    </row>
    <row r="1265" spans="14:14">
      <c r="N1265" s="31"/>
    </row>
    <row r="1266" spans="14:14">
      <c r="N1266" s="31"/>
    </row>
    <row r="1267" spans="14:14">
      <c r="N1267" s="31"/>
    </row>
    <row r="1268" spans="14:14">
      <c r="N1268" s="31"/>
    </row>
    <row r="1269" spans="14:14">
      <c r="N1269" s="31"/>
    </row>
    <row r="1270" spans="14:14">
      <c r="N1270" s="31"/>
    </row>
    <row r="1271" spans="14:14">
      <c r="N1271" s="31"/>
    </row>
    <row r="1272" spans="14:14">
      <c r="N1272" s="31"/>
    </row>
    <row r="1273" spans="14:14">
      <c r="N1273" s="31"/>
    </row>
    <row r="1274" spans="14:14">
      <c r="N1274" s="31"/>
    </row>
    <row r="1275" spans="14:14">
      <c r="N1275" s="31"/>
    </row>
    <row r="1276" spans="14:14">
      <c r="N1276" s="31"/>
    </row>
    <row r="1277" spans="14:14">
      <c r="N1277" s="31"/>
    </row>
    <row r="1278" spans="14:14">
      <c r="N1278" s="31"/>
    </row>
    <row r="1279" spans="14:14">
      <c r="N1279" s="31"/>
    </row>
    <row r="1280" spans="14:14">
      <c r="N1280" s="31"/>
    </row>
    <row r="1281" spans="14:14">
      <c r="N1281" s="31"/>
    </row>
    <row r="1282" spans="14:14">
      <c r="N1282" s="31"/>
    </row>
    <row r="1283" spans="14:14">
      <c r="N1283" s="31"/>
    </row>
    <row r="1284" spans="14:14">
      <c r="N1284" s="31"/>
    </row>
    <row r="1285" spans="14:14">
      <c r="N1285" s="31"/>
    </row>
    <row r="1286" spans="14:14">
      <c r="N1286" s="31"/>
    </row>
    <row r="1287" spans="14:14">
      <c r="N1287" s="31"/>
    </row>
    <row r="1288" spans="14:14">
      <c r="N1288" s="31"/>
    </row>
    <row r="1289" spans="14:14">
      <c r="N1289" s="31"/>
    </row>
    <row r="1290" spans="14:14">
      <c r="N1290" s="31"/>
    </row>
    <row r="1291" spans="14:14">
      <c r="N1291" s="31"/>
    </row>
    <row r="1292" spans="14:14">
      <c r="N1292" s="31"/>
    </row>
    <row r="1293" spans="14:14">
      <c r="N1293" s="31"/>
    </row>
    <row r="1294" spans="14:14">
      <c r="N1294" s="31"/>
    </row>
    <row r="1295" spans="14:14">
      <c r="N1295" s="31"/>
    </row>
    <row r="1296" spans="14:14">
      <c r="N1296" s="31"/>
    </row>
    <row r="1297" spans="14:14">
      <c r="N1297" s="31"/>
    </row>
    <row r="1298" spans="14:14">
      <c r="N1298" s="31"/>
    </row>
    <row r="1299" spans="14:14">
      <c r="N1299" s="31"/>
    </row>
    <row r="1300" spans="14:14">
      <c r="N1300" s="31"/>
    </row>
    <row r="1301" spans="14:14">
      <c r="N1301" s="31"/>
    </row>
    <row r="1302" spans="14:14">
      <c r="N1302" s="31"/>
    </row>
    <row r="1303" spans="14:14">
      <c r="N1303" s="31"/>
    </row>
    <row r="1304" spans="14:14">
      <c r="N1304" s="31"/>
    </row>
    <row r="1305" spans="14:14">
      <c r="N1305" s="31"/>
    </row>
    <row r="1306" spans="14:14">
      <c r="N1306" s="31"/>
    </row>
    <row r="1307" spans="14:14">
      <c r="N1307" s="31"/>
    </row>
    <row r="1308" spans="14:14">
      <c r="N1308" s="31"/>
    </row>
    <row r="1309" spans="14:14">
      <c r="N1309" s="31"/>
    </row>
    <row r="1310" spans="14:14">
      <c r="N1310" s="31"/>
    </row>
    <row r="1311" spans="14:14">
      <c r="N1311" s="31"/>
    </row>
    <row r="1312" spans="14:14">
      <c r="N1312" s="31"/>
    </row>
    <row r="1313" spans="14:14">
      <c r="N1313" s="31"/>
    </row>
    <row r="1314" spans="14:14">
      <c r="N1314" s="31"/>
    </row>
    <row r="1315" spans="14:14">
      <c r="N1315" s="31"/>
    </row>
    <row r="1316" spans="14:14">
      <c r="N1316" s="31"/>
    </row>
    <row r="1317" spans="14:14">
      <c r="N1317" s="31"/>
    </row>
    <row r="1318" spans="14:14">
      <c r="N1318" s="31"/>
    </row>
    <row r="1319" spans="14:14">
      <c r="N1319" s="31"/>
    </row>
    <row r="1320" spans="14:14">
      <c r="N1320" s="31"/>
    </row>
    <row r="1321" spans="14:14">
      <c r="N1321" s="31"/>
    </row>
    <row r="1322" spans="14:14">
      <c r="N1322" s="31"/>
    </row>
    <row r="1323" spans="14:14">
      <c r="N1323" s="31"/>
    </row>
    <row r="1324" spans="14:14">
      <c r="N1324" s="31"/>
    </row>
    <row r="1325" spans="14:14">
      <c r="N1325" s="31"/>
    </row>
    <row r="1326" spans="14:14">
      <c r="N1326" s="31"/>
    </row>
    <row r="1327" spans="14:14">
      <c r="N1327" s="31"/>
    </row>
    <row r="1328" spans="14:14">
      <c r="N1328" s="31"/>
    </row>
    <row r="1329" spans="14:14">
      <c r="N1329" s="31"/>
    </row>
    <row r="1330" spans="14:14">
      <c r="N1330" s="31"/>
    </row>
    <row r="1331" spans="14:14">
      <c r="N1331" s="31"/>
    </row>
    <row r="1332" spans="14:14">
      <c r="N1332" s="31"/>
    </row>
    <row r="1333" spans="14:14">
      <c r="N1333" s="31"/>
    </row>
    <row r="1334" spans="14:14">
      <c r="N1334" s="31"/>
    </row>
    <row r="1335" spans="14:14">
      <c r="N1335" s="31"/>
    </row>
    <row r="1336" spans="14:14">
      <c r="N1336" s="31"/>
    </row>
    <row r="1337" spans="14:14">
      <c r="N1337" s="31"/>
    </row>
    <row r="1338" spans="14:14">
      <c r="N1338" s="31"/>
    </row>
    <row r="1339" spans="14:14">
      <c r="N1339" s="31"/>
    </row>
    <row r="1340" spans="14:14">
      <c r="N1340" s="31"/>
    </row>
    <row r="1341" spans="14:14">
      <c r="N1341" s="31"/>
    </row>
    <row r="1342" spans="14:14">
      <c r="N1342" s="31"/>
    </row>
    <row r="1343" spans="14:14">
      <c r="N1343" s="31"/>
    </row>
    <row r="1344" spans="14:14">
      <c r="N1344" s="31"/>
    </row>
    <row r="1345" spans="14:14">
      <c r="N1345" s="31"/>
    </row>
    <row r="1346" spans="14:14">
      <c r="N1346" s="31"/>
    </row>
    <row r="1347" spans="14:14">
      <c r="N1347" s="31"/>
    </row>
    <row r="1348" spans="14:14">
      <c r="N1348" s="31"/>
    </row>
    <row r="1349" spans="14:14">
      <c r="N1349" s="31"/>
    </row>
    <row r="1350" spans="14:14">
      <c r="N1350" s="31"/>
    </row>
    <row r="1351" spans="14:14">
      <c r="N1351" s="31"/>
    </row>
    <row r="1352" spans="14:14">
      <c r="N1352" s="31"/>
    </row>
    <row r="1353" spans="14:14">
      <c r="N1353" s="31"/>
    </row>
    <row r="1354" spans="14:14">
      <c r="N1354" s="31"/>
    </row>
    <row r="1355" spans="14:14">
      <c r="N1355" s="31"/>
    </row>
    <row r="1356" spans="14:14">
      <c r="N1356" s="31"/>
    </row>
    <row r="1357" spans="14:14">
      <c r="N1357" s="31"/>
    </row>
    <row r="1358" spans="14:14">
      <c r="N1358" s="31"/>
    </row>
    <row r="1359" spans="14:14">
      <c r="N1359" s="31"/>
    </row>
    <row r="1360" spans="14:14">
      <c r="N1360" s="31"/>
    </row>
    <row r="1361" spans="14:14">
      <c r="N1361" s="31"/>
    </row>
    <row r="1362" spans="14:14">
      <c r="N1362" s="31"/>
    </row>
    <row r="1363" spans="14:14">
      <c r="N1363" s="31"/>
    </row>
    <row r="1364" spans="14:14">
      <c r="N1364" s="31"/>
    </row>
    <row r="1365" spans="14:14">
      <c r="N1365" s="31"/>
    </row>
    <row r="1366" spans="14:14">
      <c r="N1366" s="31"/>
    </row>
    <row r="1367" spans="14:14">
      <c r="N1367" s="31"/>
    </row>
    <row r="1368" spans="14:14">
      <c r="N1368" s="31"/>
    </row>
    <row r="1369" spans="14:14">
      <c r="N1369" s="31"/>
    </row>
    <row r="1370" spans="14:14">
      <c r="N1370" s="31"/>
    </row>
    <row r="1371" spans="14:14">
      <c r="N1371" s="31"/>
    </row>
    <row r="1372" spans="14:14">
      <c r="N1372" s="31"/>
    </row>
    <row r="1373" spans="14:14">
      <c r="N1373" s="31"/>
    </row>
    <row r="1374" spans="14:14">
      <c r="N1374" s="31"/>
    </row>
    <row r="1375" spans="14:14">
      <c r="N1375" s="31"/>
    </row>
    <row r="1376" spans="14:14">
      <c r="N1376" s="31"/>
    </row>
    <row r="1377" spans="14:14">
      <c r="N1377" s="31"/>
    </row>
    <row r="1378" spans="14:14">
      <c r="N1378" s="31"/>
    </row>
    <row r="1379" spans="14:14">
      <c r="N1379" s="31"/>
    </row>
    <row r="1380" spans="14:14">
      <c r="N1380" s="31"/>
    </row>
    <row r="1381" spans="14:14">
      <c r="N1381" s="31"/>
    </row>
    <row r="1382" spans="14:14">
      <c r="N1382" s="31"/>
    </row>
    <row r="1383" spans="14:14">
      <c r="N1383" s="31"/>
    </row>
    <row r="1384" spans="14:14">
      <c r="N1384" s="31"/>
    </row>
    <row r="1385" spans="14:14">
      <c r="N1385" s="31"/>
    </row>
    <row r="1386" spans="14:14">
      <c r="N1386" s="31"/>
    </row>
    <row r="1387" spans="14:14">
      <c r="N1387" s="31"/>
    </row>
    <row r="1388" spans="14:14">
      <c r="N1388" s="31"/>
    </row>
    <row r="1389" spans="14:14">
      <c r="N1389" s="31"/>
    </row>
    <row r="1390" spans="14:14">
      <c r="N1390" s="31"/>
    </row>
    <row r="1391" spans="14:14">
      <c r="N1391" s="31"/>
    </row>
    <row r="1392" spans="14:14">
      <c r="N1392" s="31"/>
    </row>
    <row r="1393" spans="14:14">
      <c r="N1393" s="31"/>
    </row>
    <row r="1394" spans="14:14">
      <c r="N1394" s="31"/>
    </row>
    <row r="1395" spans="14:14">
      <c r="N1395" s="31"/>
    </row>
    <row r="1396" spans="14:14">
      <c r="N1396" s="31"/>
    </row>
    <row r="1397" spans="14:14">
      <c r="N1397" s="31"/>
    </row>
    <row r="1398" spans="14:14">
      <c r="N1398" s="31"/>
    </row>
    <row r="1399" spans="14:14">
      <c r="N1399" s="31"/>
    </row>
    <row r="1400" spans="14:14">
      <c r="N1400" s="31"/>
    </row>
    <row r="1401" spans="14:14">
      <c r="N1401" s="31"/>
    </row>
    <row r="1402" spans="14:14">
      <c r="N1402" s="31"/>
    </row>
    <row r="1403" spans="14:14">
      <c r="N1403" s="31"/>
    </row>
    <row r="1404" spans="14:14">
      <c r="N1404" s="31"/>
    </row>
    <row r="1405" spans="14:14">
      <c r="N1405" s="31"/>
    </row>
    <row r="1406" spans="14:14">
      <c r="N1406" s="31"/>
    </row>
    <row r="1407" spans="14:14">
      <c r="N1407" s="31"/>
    </row>
    <row r="1408" spans="14:14">
      <c r="N1408" s="31"/>
    </row>
    <row r="1409" spans="14:14">
      <c r="N1409" s="31"/>
    </row>
    <row r="1410" spans="14:14">
      <c r="N1410" s="31"/>
    </row>
    <row r="1411" spans="14:14">
      <c r="N1411" s="31"/>
    </row>
    <row r="1412" spans="14:14">
      <c r="N1412" s="31"/>
    </row>
    <row r="1413" spans="14:14">
      <c r="N1413" s="31"/>
    </row>
    <row r="1414" spans="14:14">
      <c r="N1414" s="31"/>
    </row>
    <row r="1415" spans="14:14">
      <c r="N1415" s="31"/>
    </row>
    <row r="1416" spans="14:14">
      <c r="N1416" s="31"/>
    </row>
    <row r="1417" spans="14:14">
      <c r="N1417" s="31"/>
    </row>
    <row r="1418" spans="14:14">
      <c r="N1418" s="31"/>
    </row>
    <row r="1419" spans="14:14">
      <c r="N1419" s="31"/>
    </row>
    <row r="1420" spans="14:14">
      <c r="N1420" s="31"/>
    </row>
    <row r="1421" spans="14:14">
      <c r="N1421" s="31"/>
    </row>
    <row r="1422" spans="14:14">
      <c r="N1422" s="31"/>
    </row>
    <row r="1423" spans="14:14">
      <c r="N1423" s="31"/>
    </row>
    <row r="1424" spans="14:14">
      <c r="N1424" s="31"/>
    </row>
    <row r="1425" spans="14:14">
      <c r="N1425" s="31"/>
    </row>
    <row r="1426" spans="14:14">
      <c r="N1426" s="31"/>
    </row>
    <row r="1427" spans="14:14">
      <c r="N1427" s="31"/>
    </row>
    <row r="1428" spans="14:14">
      <c r="N1428" s="31"/>
    </row>
    <row r="1429" spans="14:14">
      <c r="N1429" s="31"/>
    </row>
    <row r="1430" spans="14:14">
      <c r="N1430" s="31"/>
    </row>
    <row r="1431" spans="14:14">
      <c r="N1431" s="31"/>
    </row>
    <row r="1432" spans="14:14">
      <c r="N1432" s="31"/>
    </row>
    <row r="1433" spans="14:14">
      <c r="N1433" s="31"/>
    </row>
    <row r="1434" spans="14:14">
      <c r="N1434" s="31"/>
    </row>
    <row r="1435" spans="14:14">
      <c r="N1435" s="31"/>
    </row>
    <row r="1436" spans="14:14">
      <c r="N1436" s="31"/>
    </row>
    <row r="1437" spans="14:14">
      <c r="N1437" s="31"/>
    </row>
    <row r="1438" spans="14:14">
      <c r="N1438" s="31"/>
    </row>
    <row r="1439" spans="14:14">
      <c r="N1439" s="31"/>
    </row>
    <row r="1440" spans="14:14">
      <c r="N1440" s="31"/>
    </row>
    <row r="1441" spans="14:14">
      <c r="N1441" s="31"/>
    </row>
    <row r="1442" spans="14:14">
      <c r="N1442" s="31"/>
    </row>
    <row r="1443" spans="14:14">
      <c r="N1443" s="31"/>
    </row>
    <row r="1444" spans="14:14">
      <c r="N1444" s="31"/>
    </row>
    <row r="1445" spans="14:14">
      <c r="N1445" s="31"/>
    </row>
    <row r="1446" spans="14:14">
      <c r="N1446" s="31"/>
    </row>
    <row r="1447" spans="14:14">
      <c r="N1447" s="31"/>
    </row>
    <row r="1448" spans="14:14">
      <c r="N1448" s="31"/>
    </row>
    <row r="1449" spans="14:14">
      <c r="N1449" s="31"/>
    </row>
    <row r="1450" spans="14:14">
      <c r="N1450" s="31"/>
    </row>
    <row r="1451" spans="14:14">
      <c r="N1451" s="31"/>
    </row>
    <row r="1452" spans="14:14">
      <c r="N1452" s="31"/>
    </row>
    <row r="1453" spans="14:14">
      <c r="N1453" s="31"/>
    </row>
    <row r="1454" spans="14:14">
      <c r="N1454" s="31"/>
    </row>
    <row r="1455" spans="14:14">
      <c r="N1455" s="31"/>
    </row>
    <row r="1456" spans="14:14">
      <c r="N1456" s="31"/>
    </row>
    <row r="1457" spans="14:14">
      <c r="N1457" s="31"/>
    </row>
    <row r="1458" spans="14:14">
      <c r="N1458" s="31"/>
    </row>
    <row r="1459" spans="14:14">
      <c r="N1459" s="31"/>
    </row>
    <row r="1460" spans="14:14">
      <c r="N1460" s="31"/>
    </row>
    <row r="1461" spans="14:14">
      <c r="N1461" s="31"/>
    </row>
    <row r="1462" spans="14:14">
      <c r="N1462" s="31"/>
    </row>
    <row r="1463" spans="14:14">
      <c r="N1463" s="31"/>
    </row>
    <row r="1464" spans="14:14">
      <c r="N1464" s="31"/>
    </row>
    <row r="1465" spans="14:14">
      <c r="N1465" s="31"/>
    </row>
    <row r="1466" spans="14:14">
      <c r="N1466" s="31"/>
    </row>
    <row r="1467" spans="14:14">
      <c r="N1467" s="31"/>
    </row>
    <row r="1468" spans="14:14">
      <c r="N1468" s="31"/>
    </row>
    <row r="1469" spans="14:14">
      <c r="N1469" s="31"/>
    </row>
    <row r="1470" spans="14:14">
      <c r="N1470" s="31"/>
    </row>
    <row r="1471" spans="14:14">
      <c r="N1471" s="31"/>
    </row>
    <row r="1472" spans="14:14">
      <c r="N1472" s="31"/>
    </row>
    <row r="1473" spans="14:14">
      <c r="N1473" s="31"/>
    </row>
    <row r="1474" spans="14:14">
      <c r="N1474" s="31"/>
    </row>
    <row r="1475" spans="14:14">
      <c r="N1475" s="31"/>
    </row>
    <row r="1476" spans="14:14">
      <c r="N1476" s="31"/>
    </row>
    <row r="1477" spans="14:14">
      <c r="N1477" s="31"/>
    </row>
    <row r="1478" spans="14:14">
      <c r="N1478" s="31"/>
    </row>
    <row r="1479" spans="14:14">
      <c r="N1479" s="31"/>
    </row>
    <row r="1480" spans="14:14">
      <c r="N1480" s="31"/>
    </row>
    <row r="1481" spans="14:14">
      <c r="N1481" s="31"/>
    </row>
    <row r="1482" spans="14:14">
      <c r="N1482" s="31"/>
    </row>
    <row r="1483" spans="14:14">
      <c r="N1483" s="31"/>
    </row>
    <row r="1484" spans="14:14">
      <c r="N1484" s="31"/>
    </row>
    <row r="1485" spans="14:14">
      <c r="N1485" s="31"/>
    </row>
    <row r="1486" spans="14:14">
      <c r="N1486" s="31"/>
    </row>
    <row r="1487" spans="14:14">
      <c r="N1487" s="31"/>
    </row>
    <row r="1488" spans="14:14">
      <c r="N1488" s="31"/>
    </row>
    <row r="1489" spans="14:14">
      <c r="N1489" s="31"/>
    </row>
    <row r="1490" spans="14:14">
      <c r="N1490" s="31"/>
    </row>
    <row r="1491" spans="14:14">
      <c r="N1491" s="31"/>
    </row>
    <row r="1492" spans="14:14">
      <c r="N1492" s="31"/>
    </row>
    <row r="1493" spans="14:14">
      <c r="N1493" s="31"/>
    </row>
    <row r="1494" spans="14:14">
      <c r="N1494" s="31"/>
    </row>
    <row r="1495" spans="14:14">
      <c r="N1495" s="31"/>
    </row>
    <row r="1496" spans="14:14">
      <c r="N1496" s="31"/>
    </row>
    <row r="1497" spans="14:14">
      <c r="N1497" s="31"/>
    </row>
    <row r="1498" spans="14:14">
      <c r="N1498" s="31"/>
    </row>
    <row r="1499" spans="14:14">
      <c r="N1499" s="31"/>
    </row>
    <row r="1500" spans="14:14">
      <c r="N1500" s="31"/>
    </row>
    <row r="1501" spans="14:14">
      <c r="N1501" s="31"/>
    </row>
    <row r="1502" spans="14:14">
      <c r="N1502" s="31"/>
    </row>
    <row r="1503" spans="14:14">
      <c r="N1503" s="31"/>
    </row>
    <row r="1504" spans="14:14">
      <c r="N1504" s="31"/>
    </row>
    <row r="1505" spans="14:14">
      <c r="N1505" s="31"/>
    </row>
    <row r="1506" spans="14:14">
      <c r="N1506" s="31"/>
    </row>
    <row r="1507" spans="14:14">
      <c r="N1507" s="31"/>
    </row>
    <row r="1508" spans="14:14">
      <c r="N1508" s="31"/>
    </row>
    <row r="1509" spans="14:14">
      <c r="N1509" s="31"/>
    </row>
    <row r="1510" spans="14:14">
      <c r="N1510" s="31"/>
    </row>
    <row r="1511" spans="14:14">
      <c r="N1511" s="31"/>
    </row>
    <row r="1512" spans="14:14">
      <c r="N1512" s="31"/>
    </row>
    <row r="1513" spans="14:14">
      <c r="N1513" s="31"/>
    </row>
    <row r="1514" spans="14:14">
      <c r="N1514" s="31"/>
    </row>
    <row r="1515" spans="14:14">
      <c r="N1515" s="31"/>
    </row>
    <row r="1516" spans="14:14">
      <c r="N1516" s="31"/>
    </row>
    <row r="1517" spans="14:14">
      <c r="N1517" s="31"/>
    </row>
    <row r="1518" spans="14:14">
      <c r="N1518" s="31"/>
    </row>
    <row r="1519" spans="14:14">
      <c r="N1519" s="31"/>
    </row>
    <row r="1520" spans="14:14">
      <c r="N1520" s="31"/>
    </row>
    <row r="1521" spans="14:14">
      <c r="N1521" s="31"/>
    </row>
    <row r="1522" spans="14:14">
      <c r="N1522" s="31"/>
    </row>
    <row r="1523" spans="14:14">
      <c r="N1523" s="31"/>
    </row>
    <row r="1524" spans="14:14">
      <c r="N1524" s="31"/>
    </row>
    <row r="1525" spans="14:14">
      <c r="N1525" s="31"/>
    </row>
    <row r="1526" spans="14:14">
      <c r="N1526" s="31"/>
    </row>
    <row r="1527" spans="14:14">
      <c r="N1527" s="31"/>
    </row>
    <row r="1528" spans="14:14">
      <c r="N1528" s="31"/>
    </row>
    <row r="1529" spans="14:14">
      <c r="N1529" s="31"/>
    </row>
    <row r="1530" spans="14:14">
      <c r="N1530" s="31"/>
    </row>
    <row r="1531" spans="14:14">
      <c r="N1531" s="31"/>
    </row>
    <row r="1532" spans="14:14">
      <c r="N1532" s="31"/>
    </row>
    <row r="1533" spans="14:14">
      <c r="N1533" s="31"/>
    </row>
    <row r="1534" spans="14:14">
      <c r="N1534" s="31"/>
    </row>
    <row r="1535" spans="14:14">
      <c r="N1535" s="31"/>
    </row>
    <row r="1536" spans="14:14">
      <c r="N1536" s="31"/>
    </row>
    <row r="1537" spans="14:14">
      <c r="N1537" s="31"/>
    </row>
    <row r="1538" spans="14:14">
      <c r="N1538" s="31"/>
    </row>
    <row r="1539" spans="14:14">
      <c r="N1539" s="31"/>
    </row>
    <row r="1540" spans="14:14">
      <c r="N1540" s="31"/>
    </row>
    <row r="1541" spans="14:14">
      <c r="N1541" s="31"/>
    </row>
    <row r="1542" spans="14:14">
      <c r="N1542" s="31"/>
    </row>
    <row r="1543" spans="14:14">
      <c r="N1543" s="31"/>
    </row>
    <row r="1544" spans="14:14">
      <c r="N1544" s="31"/>
    </row>
    <row r="1545" spans="14:14">
      <c r="N1545" s="31"/>
    </row>
    <row r="1546" spans="14:14">
      <c r="N1546" s="31"/>
    </row>
    <row r="1547" spans="14:14">
      <c r="N1547" s="31"/>
    </row>
    <row r="1548" spans="14:14">
      <c r="N1548" s="31"/>
    </row>
    <row r="1549" spans="14:14">
      <c r="N1549" s="31"/>
    </row>
    <row r="1550" spans="14:14">
      <c r="N1550" s="31"/>
    </row>
    <row r="1551" spans="14:14">
      <c r="N1551" s="31"/>
    </row>
    <row r="1552" spans="14:14">
      <c r="N1552" s="31"/>
    </row>
    <row r="1553" spans="14:14">
      <c r="N1553" s="31"/>
    </row>
    <row r="1554" spans="14:14">
      <c r="N1554" s="31"/>
    </row>
    <row r="1555" spans="14:14">
      <c r="N1555" s="31"/>
    </row>
    <row r="1556" spans="14:14">
      <c r="N1556" s="31"/>
    </row>
    <row r="1557" spans="14:14">
      <c r="N1557" s="31"/>
    </row>
    <row r="1558" spans="14:14">
      <c r="N1558" s="31"/>
    </row>
    <row r="1559" spans="14:14">
      <c r="N1559" s="31"/>
    </row>
    <row r="1560" spans="14:14">
      <c r="N1560" s="31"/>
    </row>
    <row r="1561" spans="14:14">
      <c r="N1561" s="31"/>
    </row>
    <row r="1562" spans="14:14">
      <c r="N1562" s="31"/>
    </row>
    <row r="1563" spans="14:14">
      <c r="N1563" s="31"/>
    </row>
    <row r="1564" spans="14:14">
      <c r="N1564" s="31"/>
    </row>
    <row r="1565" spans="14:14">
      <c r="N1565" s="31"/>
    </row>
    <row r="1566" spans="14:14">
      <c r="N1566" s="31"/>
    </row>
    <row r="1567" spans="14:14">
      <c r="N1567" s="31"/>
    </row>
    <row r="1568" spans="14:14">
      <c r="N1568" s="31"/>
    </row>
    <row r="1569" spans="14:14">
      <c r="N1569" s="31"/>
    </row>
    <row r="1570" spans="14:14">
      <c r="N1570" s="31"/>
    </row>
    <row r="1571" spans="14:14">
      <c r="N1571" s="31"/>
    </row>
    <row r="1572" spans="14:14">
      <c r="N1572" s="31"/>
    </row>
    <row r="1573" spans="14:14">
      <c r="N1573" s="31"/>
    </row>
    <row r="1574" spans="14:14">
      <c r="N1574" s="31"/>
    </row>
    <row r="1575" spans="14:14">
      <c r="N1575" s="31"/>
    </row>
    <row r="1576" spans="14:14">
      <c r="N1576" s="31"/>
    </row>
    <row r="1577" spans="14:14">
      <c r="N1577" s="31"/>
    </row>
    <row r="1578" spans="14:14">
      <c r="N1578" s="31"/>
    </row>
    <row r="1579" spans="14:14">
      <c r="N1579" s="31"/>
    </row>
    <row r="1580" spans="14:14">
      <c r="N1580" s="31"/>
    </row>
    <row r="1581" spans="14:14">
      <c r="N1581" s="31"/>
    </row>
    <row r="1582" spans="14:14">
      <c r="N1582" s="31"/>
    </row>
    <row r="1583" spans="14:14">
      <c r="N1583" s="31"/>
    </row>
    <row r="1584" spans="14:14">
      <c r="N1584" s="31"/>
    </row>
    <row r="1585" spans="14:14">
      <c r="N1585" s="31"/>
    </row>
    <row r="1586" spans="14:14">
      <c r="N1586" s="31"/>
    </row>
    <row r="1587" spans="14:14">
      <c r="N1587" s="31"/>
    </row>
    <row r="1588" spans="14:14">
      <c r="N1588" s="31"/>
    </row>
    <row r="1589" spans="14:14">
      <c r="N1589" s="31"/>
    </row>
    <row r="1590" spans="14:14">
      <c r="N1590" s="31"/>
    </row>
    <row r="1591" spans="14:14">
      <c r="N1591" s="31"/>
    </row>
    <row r="1592" spans="14:14">
      <c r="N1592" s="31"/>
    </row>
    <row r="1593" spans="14:14">
      <c r="N1593" s="31"/>
    </row>
    <row r="1594" spans="14:14">
      <c r="N1594" s="31"/>
    </row>
    <row r="1595" spans="14:14">
      <c r="N1595" s="31"/>
    </row>
    <row r="1596" spans="14:14">
      <c r="N1596" s="31"/>
    </row>
    <row r="1597" spans="14:14">
      <c r="N1597" s="31"/>
    </row>
    <row r="1598" spans="14:14">
      <c r="N1598" s="31"/>
    </row>
    <row r="1599" spans="14:14">
      <c r="N1599" s="31"/>
    </row>
    <row r="1600" spans="14:14">
      <c r="N1600" s="31"/>
    </row>
    <row r="1601" spans="14:14">
      <c r="N1601" s="31"/>
    </row>
    <row r="1602" spans="14:14">
      <c r="N1602" s="31"/>
    </row>
    <row r="1603" spans="14:14">
      <c r="N1603" s="31"/>
    </row>
    <row r="1604" spans="14:14">
      <c r="N1604" s="31"/>
    </row>
    <row r="1605" spans="14:14">
      <c r="N1605" s="31"/>
    </row>
    <row r="1606" spans="14:14">
      <c r="N1606" s="31"/>
    </row>
    <row r="1607" spans="14:14">
      <c r="N1607" s="31"/>
    </row>
    <row r="1608" spans="14:14">
      <c r="N1608" s="31"/>
    </row>
    <row r="1609" spans="14:14">
      <c r="N1609" s="31"/>
    </row>
    <row r="1610" spans="14:14">
      <c r="N1610" s="31"/>
    </row>
    <row r="1611" spans="14:14">
      <c r="N1611" s="31"/>
    </row>
    <row r="1612" spans="14:14">
      <c r="N1612" s="31"/>
    </row>
    <row r="1613" spans="14:14">
      <c r="N1613" s="31"/>
    </row>
    <row r="1614" spans="14:14">
      <c r="N1614" s="31"/>
    </row>
    <row r="1615" spans="14:14">
      <c r="N1615" s="31"/>
    </row>
    <row r="1616" spans="14:14">
      <c r="N1616" s="31"/>
    </row>
    <row r="1617" spans="14:14">
      <c r="N1617" s="31"/>
    </row>
    <row r="1618" spans="14:14">
      <c r="N1618" s="31"/>
    </row>
    <row r="1619" spans="14:14">
      <c r="N1619" s="31"/>
    </row>
    <row r="1620" spans="14:14">
      <c r="N1620" s="31"/>
    </row>
    <row r="1621" spans="14:14">
      <c r="N1621" s="31"/>
    </row>
    <row r="1622" spans="14:14">
      <c r="N1622" s="31"/>
    </row>
    <row r="1623" spans="14:14">
      <c r="N1623" s="31"/>
    </row>
    <row r="1624" spans="14:14">
      <c r="N1624" s="31"/>
    </row>
    <row r="1625" spans="14:14">
      <c r="N1625" s="31"/>
    </row>
    <row r="1626" spans="14:14">
      <c r="N1626" s="31"/>
    </row>
    <row r="1627" spans="14:14">
      <c r="N1627" s="31"/>
    </row>
    <row r="1628" spans="14:14">
      <c r="N1628" s="31"/>
    </row>
    <row r="1629" spans="14:14">
      <c r="N1629" s="31"/>
    </row>
    <row r="1630" spans="14:14">
      <c r="N1630" s="31"/>
    </row>
    <row r="1631" spans="14:14">
      <c r="N1631" s="31"/>
    </row>
    <row r="1632" spans="14:14">
      <c r="N1632" s="31"/>
    </row>
    <row r="1633" spans="14:14">
      <c r="N1633" s="31"/>
    </row>
    <row r="1634" spans="14:14">
      <c r="N1634" s="31"/>
    </row>
    <row r="1635" spans="14:14">
      <c r="N1635" s="31"/>
    </row>
    <row r="1636" spans="14:14">
      <c r="N1636" s="31"/>
    </row>
    <row r="1637" spans="14:14">
      <c r="N1637" s="31"/>
    </row>
    <row r="1638" spans="14:14">
      <c r="N1638" s="31"/>
    </row>
    <row r="1639" spans="14:14">
      <c r="N1639" s="31"/>
    </row>
    <row r="1640" spans="14:14">
      <c r="N1640" s="31"/>
    </row>
    <row r="1641" spans="14:14">
      <c r="N1641" s="31"/>
    </row>
    <row r="1642" spans="14:14">
      <c r="N1642" s="31"/>
    </row>
    <row r="1643" spans="14:14">
      <c r="N1643" s="31"/>
    </row>
    <row r="1644" spans="14:14">
      <c r="N1644" s="31"/>
    </row>
    <row r="1645" spans="14:14">
      <c r="N1645" s="31"/>
    </row>
    <row r="1646" spans="14:14">
      <c r="N1646" s="31"/>
    </row>
    <row r="1647" spans="14:14">
      <c r="N1647" s="31"/>
    </row>
    <row r="1648" spans="14:14">
      <c r="N1648" s="31"/>
    </row>
    <row r="1649" spans="14:14">
      <c r="N1649" s="31"/>
    </row>
    <row r="1650" spans="14:14">
      <c r="N1650" s="31"/>
    </row>
    <row r="1651" spans="14:14">
      <c r="N1651" s="31"/>
    </row>
    <row r="1652" spans="14:14">
      <c r="N1652" s="31"/>
    </row>
    <row r="1653" spans="14:14">
      <c r="N1653" s="31"/>
    </row>
    <row r="1654" spans="14:14">
      <c r="N1654" s="31"/>
    </row>
    <row r="1655" spans="14:14">
      <c r="N1655" s="31"/>
    </row>
    <row r="1656" spans="14:14">
      <c r="N1656" s="31"/>
    </row>
    <row r="1657" spans="14:14">
      <c r="N1657" s="31"/>
    </row>
    <row r="1658" spans="14:14">
      <c r="N1658" s="31"/>
    </row>
    <row r="1659" spans="14:14">
      <c r="N1659" s="31"/>
    </row>
    <row r="1660" spans="14:14">
      <c r="N1660" s="31"/>
    </row>
    <row r="1661" spans="14:14">
      <c r="N1661" s="31"/>
    </row>
    <row r="1662" spans="14:14">
      <c r="N1662" s="31"/>
    </row>
    <row r="1663" spans="14:14">
      <c r="N1663" s="31"/>
    </row>
    <row r="1664" spans="14:14">
      <c r="N1664" s="31"/>
    </row>
    <row r="1665" spans="14:14">
      <c r="N1665" s="31"/>
    </row>
    <row r="1666" spans="14:14">
      <c r="N1666" s="31"/>
    </row>
    <row r="1667" spans="14:14">
      <c r="N1667" s="31"/>
    </row>
    <row r="1668" spans="14:14">
      <c r="N1668" s="31"/>
    </row>
    <row r="1669" spans="14:14">
      <c r="N1669" s="31"/>
    </row>
    <row r="1670" spans="14:14">
      <c r="N1670" s="31"/>
    </row>
    <row r="1671" spans="14:14">
      <c r="N1671" s="31"/>
    </row>
    <row r="1672" spans="14:14">
      <c r="N1672" s="31"/>
    </row>
    <row r="1673" spans="14:14">
      <c r="N1673" s="31"/>
    </row>
    <row r="1674" spans="14:14">
      <c r="N1674" s="31"/>
    </row>
    <row r="1675" spans="14:14">
      <c r="N1675" s="31"/>
    </row>
    <row r="1676" spans="14:14">
      <c r="N1676" s="31"/>
    </row>
    <row r="1677" spans="14:14">
      <c r="N1677" s="31"/>
    </row>
    <row r="1678" spans="14:14">
      <c r="N1678" s="31"/>
    </row>
    <row r="1679" spans="14:14">
      <c r="N1679" s="31"/>
    </row>
    <row r="1680" spans="14:14">
      <c r="N1680" s="31"/>
    </row>
    <row r="1681" spans="14:14">
      <c r="N1681" s="31"/>
    </row>
    <row r="1682" spans="14:14">
      <c r="N1682" s="31"/>
    </row>
    <row r="1683" spans="14:14">
      <c r="N1683" s="31"/>
    </row>
    <row r="1684" spans="14:14">
      <c r="N1684" s="31"/>
    </row>
    <row r="1685" spans="14:14">
      <c r="N1685" s="31"/>
    </row>
    <row r="1686" spans="14:14">
      <c r="N1686" s="31"/>
    </row>
    <row r="1687" spans="14:14">
      <c r="N1687" s="31"/>
    </row>
    <row r="1688" spans="14:14">
      <c r="N1688" s="31"/>
    </row>
    <row r="1689" spans="14:14">
      <c r="N1689" s="31"/>
    </row>
    <row r="1690" spans="14:14">
      <c r="N1690" s="31"/>
    </row>
    <row r="1691" spans="14:14">
      <c r="N1691" s="31"/>
    </row>
    <row r="1692" spans="14:14">
      <c r="N1692" s="31"/>
    </row>
    <row r="1693" spans="14:14">
      <c r="N1693" s="31"/>
    </row>
    <row r="1694" spans="14:14">
      <c r="N1694" s="31"/>
    </row>
    <row r="1695" spans="14:14">
      <c r="N1695" s="31"/>
    </row>
    <row r="1696" spans="14:14">
      <c r="N1696" s="31"/>
    </row>
    <row r="1697" spans="14:14">
      <c r="N1697" s="31"/>
    </row>
    <row r="1698" spans="14:14">
      <c r="N1698" s="31"/>
    </row>
    <row r="1699" spans="14:14">
      <c r="N1699" s="31"/>
    </row>
    <row r="1700" spans="14:14">
      <c r="N1700" s="31"/>
    </row>
    <row r="1701" spans="14:14">
      <c r="N1701" s="31"/>
    </row>
    <row r="1702" spans="14:14">
      <c r="N1702" s="31"/>
    </row>
    <row r="1703" spans="14:14">
      <c r="N1703" s="31"/>
    </row>
    <row r="1704" spans="14:14">
      <c r="N1704" s="31"/>
    </row>
    <row r="1705" spans="14:14">
      <c r="N1705" s="31"/>
    </row>
    <row r="1706" spans="14:14">
      <c r="N1706" s="31"/>
    </row>
    <row r="1707" spans="14:14">
      <c r="N1707" s="31"/>
    </row>
    <row r="1708" spans="14:14">
      <c r="N1708" s="31"/>
    </row>
    <row r="1709" spans="14:14">
      <c r="N1709" s="31"/>
    </row>
    <row r="1710" spans="14:14">
      <c r="N1710" s="31"/>
    </row>
    <row r="1711" spans="14:14">
      <c r="N1711" s="31"/>
    </row>
    <row r="1712" spans="14:14">
      <c r="N1712" s="31"/>
    </row>
    <row r="1713" spans="14:14">
      <c r="N1713" s="31"/>
    </row>
    <row r="1714" spans="14:14">
      <c r="N1714" s="31"/>
    </row>
    <row r="1715" spans="14:14">
      <c r="N1715" s="31"/>
    </row>
    <row r="1716" spans="14:14">
      <c r="N1716" s="31"/>
    </row>
    <row r="1717" spans="14:14">
      <c r="N1717" s="31"/>
    </row>
    <row r="1718" spans="14:14">
      <c r="N1718" s="31"/>
    </row>
    <row r="1719" spans="14:14">
      <c r="N1719" s="31"/>
    </row>
    <row r="1720" spans="14:14">
      <c r="N1720" s="31"/>
    </row>
    <row r="1721" spans="14:14">
      <c r="N1721" s="31"/>
    </row>
    <row r="1722" spans="14:14">
      <c r="N1722" s="31"/>
    </row>
    <row r="1723" spans="14:14">
      <c r="N1723" s="31"/>
    </row>
    <row r="1724" spans="14:14">
      <c r="N1724" s="31"/>
    </row>
    <row r="1725" spans="14:14">
      <c r="N1725" s="31"/>
    </row>
    <row r="1726" spans="14:14">
      <c r="N1726" s="31"/>
    </row>
    <row r="1727" spans="14:14">
      <c r="N1727" s="31"/>
    </row>
    <row r="1728" spans="14:14">
      <c r="N1728" s="31"/>
    </row>
    <row r="1729" spans="14:14">
      <c r="N1729" s="31"/>
    </row>
    <row r="1730" spans="14:14">
      <c r="N1730" s="31"/>
    </row>
    <row r="1731" spans="14:14">
      <c r="N1731" s="31"/>
    </row>
    <row r="1732" spans="14:14">
      <c r="N1732" s="31"/>
    </row>
    <row r="1733" spans="14:14">
      <c r="N1733" s="31"/>
    </row>
    <row r="1734" spans="14:14">
      <c r="N1734" s="31"/>
    </row>
    <row r="1735" spans="14:14">
      <c r="N1735" s="31"/>
    </row>
    <row r="1736" spans="14:14">
      <c r="N1736" s="31"/>
    </row>
    <row r="1737" spans="14:14">
      <c r="N1737" s="31"/>
    </row>
    <row r="1738" spans="14:14">
      <c r="N1738" s="31"/>
    </row>
    <row r="1739" spans="14:14">
      <c r="N1739" s="31"/>
    </row>
    <row r="1740" spans="14:14">
      <c r="N1740" s="31"/>
    </row>
    <row r="1741" spans="14:14">
      <c r="N1741" s="31"/>
    </row>
    <row r="1742" spans="14:14">
      <c r="N1742" s="31"/>
    </row>
    <row r="1743" spans="14:14">
      <c r="N1743" s="31"/>
    </row>
    <row r="1744" spans="14:14">
      <c r="N1744" s="31"/>
    </row>
    <row r="1745" spans="14:14">
      <c r="N1745" s="31"/>
    </row>
    <row r="1746" spans="14:14">
      <c r="N1746" s="31"/>
    </row>
    <row r="1747" spans="14:14">
      <c r="N1747" s="31"/>
    </row>
    <row r="1748" spans="14:14">
      <c r="N1748" s="31"/>
    </row>
    <row r="1749" spans="14:14">
      <c r="N1749" s="31"/>
    </row>
    <row r="1750" spans="14:14">
      <c r="N1750" s="31"/>
    </row>
    <row r="1751" spans="14:14">
      <c r="N1751" s="31"/>
    </row>
    <row r="1752" spans="14:14">
      <c r="N1752" s="31"/>
    </row>
    <row r="1753" spans="14:14">
      <c r="N1753" s="31"/>
    </row>
    <row r="1754" spans="14:14">
      <c r="N1754" s="31"/>
    </row>
    <row r="1755" spans="14:14">
      <c r="N1755" s="31"/>
    </row>
    <row r="1756" spans="14:14">
      <c r="N1756" s="31"/>
    </row>
    <row r="1757" spans="14:14">
      <c r="N1757" s="31"/>
    </row>
    <row r="1758" spans="14:14">
      <c r="N1758" s="31"/>
    </row>
    <row r="1759" spans="14:14">
      <c r="N1759" s="31"/>
    </row>
    <row r="1760" spans="14:14">
      <c r="N1760" s="31"/>
    </row>
    <row r="1761" spans="14:14">
      <c r="N1761" s="31"/>
    </row>
    <row r="1762" spans="14:14">
      <c r="N1762" s="31"/>
    </row>
    <row r="1763" spans="14:14">
      <c r="N1763" s="31"/>
    </row>
    <row r="1764" spans="14:14">
      <c r="N1764" s="31"/>
    </row>
    <row r="1765" spans="14:14">
      <c r="N1765" s="31"/>
    </row>
    <row r="1766" spans="14:14">
      <c r="N1766" s="31"/>
    </row>
    <row r="1767" spans="14:14">
      <c r="N1767" s="31"/>
    </row>
    <row r="1768" spans="14:14">
      <c r="N1768" s="31"/>
    </row>
    <row r="1769" spans="14:14">
      <c r="N1769" s="31"/>
    </row>
    <row r="1770" spans="14:14">
      <c r="N1770" s="31"/>
    </row>
    <row r="1771" spans="14:14">
      <c r="N1771" s="31"/>
    </row>
    <row r="1772" spans="14:14">
      <c r="N1772" s="31"/>
    </row>
    <row r="1773" spans="14:14">
      <c r="N1773" s="31"/>
    </row>
    <row r="1774" spans="14:14">
      <c r="N1774" s="31"/>
    </row>
    <row r="1775" spans="14:14">
      <c r="N1775" s="31"/>
    </row>
    <row r="1776" spans="14:14">
      <c r="N1776" s="31"/>
    </row>
    <row r="1777" spans="14:14">
      <c r="N1777" s="31"/>
    </row>
    <row r="1778" spans="14:14">
      <c r="N1778" s="31"/>
    </row>
    <row r="1779" spans="14:14">
      <c r="N1779" s="31"/>
    </row>
    <row r="1780" spans="14:14">
      <c r="N1780" s="31"/>
    </row>
    <row r="1781" spans="14:14">
      <c r="N1781" s="31"/>
    </row>
    <row r="1782" spans="14:14">
      <c r="N1782" s="31"/>
    </row>
    <row r="1783" spans="14:14">
      <c r="N1783" s="31"/>
    </row>
    <row r="1784" spans="14:14">
      <c r="N1784" s="31"/>
    </row>
    <row r="1785" spans="14:14">
      <c r="N1785" s="31"/>
    </row>
    <row r="1786" spans="14:14">
      <c r="N1786" s="31"/>
    </row>
    <row r="1787" spans="14:14">
      <c r="N1787" s="31"/>
    </row>
    <row r="1788" spans="14:14">
      <c r="N1788" s="31"/>
    </row>
    <row r="1789" spans="14:14">
      <c r="N1789" s="31"/>
    </row>
    <row r="1790" spans="14:14">
      <c r="N1790" s="31"/>
    </row>
    <row r="1791" spans="14:14">
      <c r="N1791" s="31"/>
    </row>
    <row r="1792" spans="14:14">
      <c r="N1792" s="31"/>
    </row>
    <row r="1793" spans="14:14">
      <c r="N1793" s="31"/>
    </row>
    <row r="1794" spans="14:14">
      <c r="N1794" s="31"/>
    </row>
    <row r="1795" spans="14:14">
      <c r="N1795" s="31"/>
    </row>
    <row r="1796" spans="14:14">
      <c r="N1796" s="31"/>
    </row>
    <row r="1797" spans="14:14">
      <c r="N1797" s="31"/>
    </row>
    <row r="1798" spans="14:14">
      <c r="N1798" s="31"/>
    </row>
    <row r="1799" spans="14:14">
      <c r="N1799" s="31"/>
    </row>
    <row r="1800" spans="14:14">
      <c r="N1800" s="31"/>
    </row>
    <row r="1801" spans="14:14">
      <c r="N1801" s="31"/>
    </row>
    <row r="1802" spans="14:14">
      <c r="N1802" s="31"/>
    </row>
    <row r="1803" spans="14:14">
      <c r="N1803" s="31"/>
    </row>
    <row r="1804" spans="14:14">
      <c r="N1804" s="31"/>
    </row>
    <row r="1805" spans="14:14">
      <c r="N1805" s="31"/>
    </row>
    <row r="1806" spans="14:14">
      <c r="N1806" s="31"/>
    </row>
    <row r="1807" spans="14:14">
      <c r="N1807" s="31"/>
    </row>
    <row r="1808" spans="14:14">
      <c r="N1808" s="31"/>
    </row>
    <row r="1809" spans="14:14">
      <c r="N1809" s="31"/>
    </row>
    <row r="1810" spans="14:14">
      <c r="N1810" s="31"/>
    </row>
    <row r="1811" spans="14:14">
      <c r="N1811" s="31"/>
    </row>
    <row r="1812" spans="14:14">
      <c r="N1812" s="31"/>
    </row>
    <row r="1813" spans="14:14">
      <c r="N1813" s="31"/>
    </row>
    <row r="1814" spans="14:14">
      <c r="N1814" s="31"/>
    </row>
    <row r="1815" spans="14:14">
      <c r="N1815" s="31"/>
    </row>
    <row r="1816" spans="14:14">
      <c r="N1816" s="31"/>
    </row>
    <row r="1817" spans="14:14">
      <c r="N1817" s="31"/>
    </row>
    <row r="1818" spans="14:14">
      <c r="N1818" s="31"/>
    </row>
    <row r="1819" spans="14:14">
      <c r="N1819" s="31"/>
    </row>
    <row r="1820" spans="14:14">
      <c r="N1820" s="31"/>
    </row>
    <row r="1821" spans="14:14">
      <c r="N1821" s="31"/>
    </row>
    <row r="1822" spans="14:14">
      <c r="N1822" s="31"/>
    </row>
    <row r="1823" spans="14:14">
      <c r="N1823" s="31"/>
    </row>
    <row r="1824" spans="14:14">
      <c r="N1824" s="31"/>
    </row>
    <row r="1825" spans="14:14">
      <c r="N1825" s="31"/>
    </row>
    <row r="1826" spans="14:14">
      <c r="N1826" s="31"/>
    </row>
    <row r="1827" spans="14:14">
      <c r="N1827" s="31"/>
    </row>
    <row r="1828" spans="14:14">
      <c r="N1828" s="31"/>
    </row>
    <row r="1829" spans="14:14">
      <c r="N1829" s="31"/>
    </row>
    <row r="1830" spans="14:14">
      <c r="N1830" s="31"/>
    </row>
    <row r="1831" spans="14:14">
      <c r="N1831" s="31"/>
    </row>
    <row r="1832" spans="14:14">
      <c r="N1832" s="31"/>
    </row>
    <row r="1833" spans="14:14">
      <c r="N1833" s="31"/>
    </row>
    <row r="1834" spans="14:14">
      <c r="N1834" s="31"/>
    </row>
    <row r="1835" spans="14:14">
      <c r="N1835" s="31"/>
    </row>
    <row r="1836" spans="14:14">
      <c r="N1836" s="31"/>
    </row>
    <row r="1837" spans="14:14">
      <c r="N1837" s="31"/>
    </row>
    <row r="1838" spans="14:14">
      <c r="N1838" s="31"/>
    </row>
    <row r="1839" spans="14:14">
      <c r="N1839" s="31"/>
    </row>
    <row r="1840" spans="14:14">
      <c r="N1840" s="31"/>
    </row>
    <row r="1841" spans="14:14">
      <c r="N1841" s="31"/>
    </row>
    <row r="1842" spans="14:14">
      <c r="N1842" s="31"/>
    </row>
    <row r="1843" spans="14:14">
      <c r="N1843" s="31"/>
    </row>
    <row r="1844" spans="14:14">
      <c r="N1844" s="31"/>
    </row>
    <row r="1845" spans="14:14">
      <c r="N1845" s="31"/>
    </row>
    <row r="1846" spans="14:14">
      <c r="N1846" s="31"/>
    </row>
    <row r="1847" spans="14:14">
      <c r="N1847" s="31"/>
    </row>
    <row r="1848" spans="14:14">
      <c r="N1848" s="31"/>
    </row>
    <row r="1849" spans="14:14">
      <c r="N1849" s="31"/>
    </row>
    <row r="1850" spans="14:14">
      <c r="N1850" s="31"/>
    </row>
    <row r="1851" spans="14:14">
      <c r="N1851" s="31"/>
    </row>
    <row r="1852" spans="14:14">
      <c r="N1852" s="31"/>
    </row>
    <row r="1853" spans="14:14">
      <c r="N1853" s="31"/>
    </row>
    <row r="1854" spans="14:14">
      <c r="N1854" s="31"/>
    </row>
    <row r="1855" spans="14:14">
      <c r="N1855" s="31"/>
    </row>
    <row r="1856" spans="14:14">
      <c r="N1856" s="31"/>
    </row>
    <row r="1857" spans="14:14">
      <c r="N1857" s="31"/>
    </row>
    <row r="1858" spans="14:14">
      <c r="N1858" s="31"/>
    </row>
    <row r="1859" spans="14:14">
      <c r="N1859" s="31"/>
    </row>
    <row r="1860" spans="14:14">
      <c r="N1860" s="31"/>
    </row>
    <row r="1861" spans="14:14">
      <c r="N1861" s="31"/>
    </row>
    <row r="1862" spans="14:14">
      <c r="N1862" s="31"/>
    </row>
    <row r="1863" spans="14:14">
      <c r="N1863" s="31"/>
    </row>
    <row r="1864" spans="14:14">
      <c r="N1864" s="31"/>
    </row>
    <row r="1865" spans="14:14">
      <c r="N1865" s="31"/>
    </row>
    <row r="1866" spans="14:14">
      <c r="N1866" s="31"/>
    </row>
    <row r="1867" spans="14:14">
      <c r="N1867" s="31"/>
    </row>
    <row r="1868" spans="14:14">
      <c r="N1868" s="31"/>
    </row>
    <row r="1869" spans="14:14">
      <c r="N1869" s="31"/>
    </row>
    <row r="1870" spans="14:14">
      <c r="N1870" s="31"/>
    </row>
    <row r="1871" spans="14:14">
      <c r="N1871" s="31"/>
    </row>
    <row r="1872" spans="14:14">
      <c r="N1872" s="31"/>
    </row>
    <row r="1873" spans="14:14">
      <c r="N1873" s="31"/>
    </row>
    <row r="1874" spans="14:14">
      <c r="N1874" s="31"/>
    </row>
    <row r="1875" spans="14:14">
      <c r="N1875" s="31"/>
    </row>
    <row r="1876" spans="14:14">
      <c r="N1876" s="31"/>
    </row>
    <row r="1877" spans="14:14">
      <c r="N1877" s="31"/>
    </row>
    <row r="1878" spans="14:14">
      <c r="N1878" s="31"/>
    </row>
    <row r="1879" spans="14:14">
      <c r="N1879" s="31"/>
    </row>
    <row r="1880" spans="14:14">
      <c r="N1880" s="31"/>
    </row>
    <row r="1881" spans="14:14">
      <c r="N1881" s="31"/>
    </row>
    <row r="1882" spans="14:14">
      <c r="N1882" s="31"/>
    </row>
    <row r="1883" spans="14:14">
      <c r="N1883" s="31"/>
    </row>
    <row r="1884" spans="14:14">
      <c r="N1884" s="31"/>
    </row>
    <row r="1885" spans="14:14">
      <c r="N1885" s="31"/>
    </row>
    <row r="1886" spans="14:14">
      <c r="N1886" s="31"/>
    </row>
    <row r="1887" spans="14:14">
      <c r="N1887" s="31"/>
    </row>
    <row r="1888" spans="14:14">
      <c r="N1888" s="31"/>
    </row>
    <row r="1889" spans="14:14">
      <c r="N1889" s="31"/>
    </row>
    <row r="1890" spans="14:14">
      <c r="N1890" s="31"/>
    </row>
    <row r="1891" spans="14:14">
      <c r="N1891" s="31"/>
    </row>
    <row r="1892" spans="14:14">
      <c r="N1892" s="31"/>
    </row>
    <row r="1893" spans="14:14">
      <c r="N1893" s="31"/>
    </row>
    <row r="1894" spans="14:14">
      <c r="N1894" s="31"/>
    </row>
    <row r="1895" spans="14:14">
      <c r="N1895" s="31"/>
    </row>
    <row r="1896" spans="14:14">
      <c r="N1896" s="31"/>
    </row>
    <row r="1897" spans="14:14">
      <c r="N1897" s="31"/>
    </row>
    <row r="1898" spans="14:14">
      <c r="N1898" s="31"/>
    </row>
    <row r="1899" spans="14:14">
      <c r="N1899" s="31"/>
    </row>
    <row r="1900" spans="14:14">
      <c r="N1900" s="31"/>
    </row>
    <row r="1901" spans="14:14">
      <c r="N1901" s="31"/>
    </row>
    <row r="1902" spans="14:14">
      <c r="N1902" s="31"/>
    </row>
    <row r="1903" spans="14:14">
      <c r="N1903" s="31"/>
    </row>
    <row r="1904" spans="14:14">
      <c r="N1904" s="31"/>
    </row>
    <row r="1905" spans="14:14">
      <c r="N1905" s="31"/>
    </row>
    <row r="1906" spans="14:14">
      <c r="N1906" s="31"/>
    </row>
    <row r="1907" spans="14:14">
      <c r="N1907" s="31"/>
    </row>
    <row r="1908" spans="14:14">
      <c r="N1908" s="31"/>
    </row>
    <row r="1909" spans="14:14">
      <c r="N1909" s="31"/>
    </row>
    <row r="1910" spans="14:14">
      <c r="N1910" s="31"/>
    </row>
    <row r="1911" spans="14:14">
      <c r="N1911" s="31"/>
    </row>
    <row r="1912" spans="14:14">
      <c r="N1912" s="31"/>
    </row>
    <row r="1913" spans="14:14">
      <c r="N1913" s="31"/>
    </row>
    <row r="1914" spans="14:14">
      <c r="N1914" s="31"/>
    </row>
    <row r="1915" spans="14:14">
      <c r="N1915" s="31"/>
    </row>
    <row r="1916" spans="14:14">
      <c r="N1916" s="31"/>
    </row>
    <row r="1917" spans="14:14">
      <c r="N1917" s="31"/>
    </row>
    <row r="1918" spans="14:14">
      <c r="N1918" s="31"/>
    </row>
    <row r="1919" spans="14:14">
      <c r="N1919" s="31"/>
    </row>
    <row r="1920" spans="14:14">
      <c r="N1920" s="31"/>
    </row>
    <row r="1921" spans="14:14">
      <c r="N1921" s="31"/>
    </row>
    <row r="1922" spans="14:14">
      <c r="N1922" s="31"/>
    </row>
    <row r="1923" spans="14:14">
      <c r="N1923" s="31"/>
    </row>
    <row r="1924" spans="14:14">
      <c r="N1924" s="31"/>
    </row>
    <row r="1925" spans="14:14">
      <c r="N1925" s="31"/>
    </row>
    <row r="1926" spans="14:14">
      <c r="N1926" s="31"/>
    </row>
    <row r="1927" spans="14:14">
      <c r="N1927" s="31"/>
    </row>
    <row r="1928" spans="14:14">
      <c r="N1928" s="31"/>
    </row>
    <row r="1929" spans="14:14">
      <c r="N1929" s="31"/>
    </row>
    <row r="1930" spans="14:14">
      <c r="N1930" s="31"/>
    </row>
    <row r="1931" spans="14:14">
      <c r="N1931" s="31"/>
    </row>
    <row r="1932" spans="14:14">
      <c r="N1932" s="31"/>
    </row>
    <row r="1933" spans="14:14">
      <c r="N1933" s="31"/>
    </row>
    <row r="1934" spans="14:14">
      <c r="N1934" s="31"/>
    </row>
    <row r="1935" spans="14:14">
      <c r="N1935" s="31"/>
    </row>
    <row r="1936" spans="14:14">
      <c r="N1936" s="31"/>
    </row>
    <row r="1937" spans="14:14">
      <c r="N1937" s="31"/>
    </row>
    <row r="1938" spans="14:14">
      <c r="N1938" s="31"/>
    </row>
    <row r="1939" spans="14:14">
      <c r="N1939" s="31"/>
    </row>
    <row r="1940" spans="14:14">
      <c r="N1940" s="31"/>
    </row>
    <row r="1941" spans="14:14">
      <c r="N1941" s="31"/>
    </row>
    <row r="1942" spans="14:14">
      <c r="N1942" s="31"/>
    </row>
    <row r="1943" spans="14:14">
      <c r="N1943" s="31"/>
    </row>
    <row r="1944" spans="14:14">
      <c r="N1944" s="31"/>
    </row>
    <row r="1945" spans="14:14">
      <c r="N1945" s="31"/>
    </row>
    <row r="1946" spans="14:14">
      <c r="N1946" s="31"/>
    </row>
    <row r="1947" spans="14:14">
      <c r="N1947" s="31"/>
    </row>
    <row r="1948" spans="14:14">
      <c r="N1948" s="31"/>
    </row>
    <row r="1949" spans="14:14">
      <c r="N1949" s="31"/>
    </row>
    <row r="1950" spans="14:14">
      <c r="N1950" s="31"/>
    </row>
    <row r="1951" spans="14:14">
      <c r="N1951" s="31"/>
    </row>
    <row r="1952" spans="14:14">
      <c r="N1952" s="31"/>
    </row>
    <row r="1953" spans="14:14">
      <c r="N1953" s="31"/>
    </row>
    <row r="1954" spans="14:14">
      <c r="N1954" s="31"/>
    </row>
    <row r="1955" spans="14:14">
      <c r="N1955" s="31"/>
    </row>
    <row r="1956" spans="14:14">
      <c r="N1956" s="31"/>
    </row>
    <row r="1957" spans="14:14">
      <c r="N1957" s="31"/>
    </row>
    <row r="1958" spans="14:14">
      <c r="N1958" s="31"/>
    </row>
    <row r="1959" spans="14:14">
      <c r="N1959" s="31"/>
    </row>
    <row r="1960" spans="14:14">
      <c r="N1960" s="31"/>
    </row>
    <row r="1961" spans="14:14">
      <c r="N1961" s="31"/>
    </row>
    <row r="1962" spans="14:14">
      <c r="N1962" s="31"/>
    </row>
    <row r="1963" spans="14:14">
      <c r="N1963" s="31"/>
    </row>
    <row r="1964" spans="14:14">
      <c r="N1964" s="31"/>
    </row>
    <row r="1965" spans="14:14">
      <c r="N1965" s="31"/>
    </row>
    <row r="1966" spans="14:14">
      <c r="N1966" s="31"/>
    </row>
    <row r="1967" spans="14:14">
      <c r="N1967" s="31"/>
    </row>
    <row r="1968" spans="14:14">
      <c r="N1968" s="31"/>
    </row>
    <row r="1969" spans="14:14">
      <c r="N1969" s="31"/>
    </row>
    <row r="1970" spans="14:14">
      <c r="N1970" s="31"/>
    </row>
    <row r="1971" spans="14:14">
      <c r="N1971" s="31"/>
    </row>
    <row r="1972" spans="14:14">
      <c r="N1972" s="31"/>
    </row>
    <row r="1973" spans="14:14">
      <c r="N1973" s="31"/>
    </row>
    <row r="1974" spans="14:14">
      <c r="N1974" s="31"/>
    </row>
    <row r="1975" spans="14:14">
      <c r="N1975" s="31"/>
    </row>
    <row r="1976" spans="14:14">
      <c r="N1976" s="31"/>
    </row>
    <row r="1977" spans="14:14">
      <c r="N1977" s="31"/>
    </row>
    <row r="1978" spans="14:14">
      <c r="N1978" s="31"/>
    </row>
    <row r="1979" spans="14:14">
      <c r="N1979" s="31"/>
    </row>
    <row r="1980" spans="14:14">
      <c r="N1980" s="31"/>
    </row>
    <row r="1981" spans="14:14">
      <c r="N1981" s="31"/>
    </row>
    <row r="1982" spans="14:14">
      <c r="N1982" s="31"/>
    </row>
    <row r="1983" spans="14:14">
      <c r="N1983" s="31"/>
    </row>
    <row r="1984" spans="14:14">
      <c r="N1984" s="31"/>
    </row>
    <row r="1985" spans="14:14">
      <c r="N1985" s="31"/>
    </row>
    <row r="1986" spans="14:14">
      <c r="N1986" s="31"/>
    </row>
    <row r="1987" spans="14:14">
      <c r="N1987" s="31"/>
    </row>
    <row r="1988" spans="14:14">
      <c r="N1988" s="31"/>
    </row>
    <row r="1989" spans="14:14">
      <c r="N1989" s="31"/>
    </row>
    <row r="1990" spans="14:14">
      <c r="N1990" s="31"/>
    </row>
    <row r="1991" spans="14:14">
      <c r="N1991" s="31"/>
    </row>
    <row r="1992" spans="14:14">
      <c r="N1992" s="31"/>
    </row>
    <row r="1993" spans="14:14">
      <c r="N1993" s="31"/>
    </row>
    <row r="1994" spans="14:14">
      <c r="N1994" s="31"/>
    </row>
    <row r="1995" spans="14:14">
      <c r="N1995" s="31"/>
    </row>
    <row r="1996" spans="14:14">
      <c r="N1996" s="31"/>
    </row>
    <row r="1997" spans="14:14">
      <c r="N1997" s="31"/>
    </row>
    <row r="1998" spans="14:14">
      <c r="N1998" s="31"/>
    </row>
    <row r="1999" spans="14:14">
      <c r="N1999" s="31"/>
    </row>
    <row r="2000" spans="14:14">
      <c r="N2000" s="31"/>
    </row>
    <row r="2001" spans="14:14">
      <c r="N2001" s="31"/>
    </row>
    <row r="2002" spans="14:14">
      <c r="N2002" s="31"/>
    </row>
    <row r="2003" spans="14:14">
      <c r="N2003" s="31"/>
    </row>
    <row r="2004" spans="14:14">
      <c r="N2004" s="31"/>
    </row>
    <row r="2005" spans="14:14">
      <c r="N2005" s="31"/>
    </row>
    <row r="2006" spans="14:14">
      <c r="N2006" s="31"/>
    </row>
    <row r="2007" spans="14:14">
      <c r="N2007" s="31"/>
    </row>
    <row r="2008" spans="14:14">
      <c r="N2008" s="31"/>
    </row>
    <row r="2009" spans="14:14">
      <c r="N2009" s="31"/>
    </row>
    <row r="2010" spans="14:14">
      <c r="N2010" s="31"/>
    </row>
    <row r="2011" spans="14:14">
      <c r="N2011" s="31"/>
    </row>
    <row r="2012" spans="14:14">
      <c r="N2012" s="31"/>
    </row>
    <row r="2013" spans="14:14">
      <c r="N2013" s="31"/>
    </row>
  </sheetData>
  <dataValidations count="6">
    <dataValidation type="list" allowBlank="1" showInputMessage="1" showErrorMessage="1" sqref="Q8:Q9 I2:I7">
      <formula1>$Q$2:$Q$12</formula1>
    </dataValidation>
    <dataValidation type="list" allowBlank="1" showInputMessage="1" showErrorMessage="1" sqref="L2:L7">
      <formula1>$T$2:$T$4</formula1>
    </dataValidation>
    <dataValidation type="list" allowBlank="1" showInputMessage="1" showErrorMessage="1" sqref="J2:J7">
      <formula1>ТабХарактер</formula1>
    </dataValidation>
    <dataValidation type="list" showInputMessage="1" showErrorMessage="1" sqref="F2:F7">
      <formula1>$O$2:$O$7</formula1>
    </dataValidation>
    <dataValidation type="list" allowBlank="1" showInputMessage="1" showErrorMessage="1" sqref="H2:H7">
      <formula1>РасходыКатегория</formula1>
    </dataValidation>
    <dataValidation type="list" allowBlank="1" showInputMessage="1" showErrorMessage="1" sqref="K2:K7">
      <formula1>$S$2:$S$4</formula1>
    </dataValidation>
  </dataValidations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A6" sqref="A6"/>
    </sheetView>
  </sheetViews>
  <sheetFormatPr defaultRowHeight="15"/>
  <cols>
    <col min="1" max="1" width="17.28515625" customWidth="1"/>
    <col min="2" max="2" width="10.140625" customWidth="1"/>
    <col min="3" max="5" width="11.5703125" customWidth="1"/>
    <col min="6" max="6" width="12.5703125" customWidth="1"/>
    <col min="7" max="7" width="12.5703125" bestFit="1" customWidth="1"/>
  </cols>
  <sheetData>
    <row r="1" spans="1:5">
      <c r="A1" s="149" t="s">
        <v>108</v>
      </c>
      <c r="B1" s="149"/>
      <c r="C1" s="149"/>
      <c r="D1" s="149"/>
    </row>
    <row r="3" spans="1:5">
      <c r="A3" s="12" t="s">
        <v>47</v>
      </c>
      <c r="B3" s="12" t="s">
        <v>1</v>
      </c>
    </row>
    <row r="4" spans="1:5">
      <c r="A4" s="7" t="s">
        <v>20</v>
      </c>
      <c r="B4" s="6">
        <v>42430</v>
      </c>
    </row>
    <row r="5" spans="1:5">
      <c r="A5" s="8" t="s">
        <v>113</v>
      </c>
      <c r="B5" s="3">
        <v>0</v>
      </c>
    </row>
    <row r="6" spans="1:5">
      <c r="A6" s="8" t="s">
        <v>114</v>
      </c>
      <c r="B6" s="3">
        <v>0</v>
      </c>
    </row>
    <row r="7" spans="1:5">
      <c r="A7" s="8" t="s">
        <v>36</v>
      </c>
      <c r="B7" s="3">
        <v>0</v>
      </c>
    </row>
    <row r="8" spans="1:5">
      <c r="A8" s="8" t="s">
        <v>21</v>
      </c>
      <c r="B8" s="3">
        <v>0</v>
      </c>
    </row>
    <row r="10" spans="1:5">
      <c r="C10" s="10"/>
      <c r="D10" s="10"/>
      <c r="E10" s="10"/>
    </row>
    <row r="11" spans="1:5">
      <c r="C11" s="10"/>
      <c r="D11" s="10"/>
      <c r="E11" s="10"/>
    </row>
    <row r="12" spans="1:5">
      <c r="C12" s="10"/>
      <c r="D12" s="10"/>
      <c r="E12" s="10"/>
    </row>
    <row r="13" spans="1:5">
      <c r="B13" s="10"/>
      <c r="C13" s="10"/>
      <c r="D13" s="10"/>
      <c r="E13" s="10"/>
    </row>
    <row r="14" spans="1:5">
      <c r="B14" s="10"/>
      <c r="C14" s="10"/>
      <c r="D14" s="10"/>
      <c r="E14" s="10"/>
    </row>
    <row r="15" spans="1:5">
      <c r="B15" s="10"/>
      <c r="C15" s="10"/>
      <c r="D15" s="10"/>
      <c r="E15" s="10"/>
    </row>
    <row r="16" spans="1:5">
      <c r="B16" s="10"/>
      <c r="C16" s="10"/>
      <c r="D16" s="10"/>
      <c r="E16" s="10"/>
    </row>
    <row r="17" spans="2:5">
      <c r="B17" s="10"/>
      <c r="C17" s="10"/>
      <c r="D17" s="10"/>
      <c r="E17" s="10"/>
    </row>
    <row r="18" spans="2:5">
      <c r="B18" s="10"/>
      <c r="C18" s="10"/>
      <c r="D18" s="10"/>
      <c r="E18" s="10"/>
    </row>
    <row r="19" spans="2:5">
      <c r="B19" s="10"/>
      <c r="C19" s="10"/>
      <c r="D19" s="10"/>
      <c r="E19" s="10"/>
    </row>
    <row r="20" spans="2:5">
      <c r="B20" s="10"/>
      <c r="C20" s="10"/>
      <c r="D20" s="10"/>
      <c r="E20" s="10"/>
    </row>
    <row r="21" spans="2:5">
      <c r="B21" s="10"/>
      <c r="C21" s="10"/>
      <c r="D21" s="10"/>
      <c r="E21" s="10"/>
    </row>
    <row r="22" spans="2:5">
      <c r="B22" s="10"/>
      <c r="C22" s="10"/>
      <c r="D22" s="10"/>
      <c r="E22" s="10"/>
    </row>
    <row r="23" spans="2:5">
      <c r="B23" s="10"/>
      <c r="C23" s="10"/>
      <c r="D23" s="10"/>
      <c r="E23" s="10"/>
    </row>
    <row r="24" spans="2:5">
      <c r="B24" s="10"/>
      <c r="C24" s="10"/>
      <c r="D24" s="10"/>
      <c r="E24" s="10"/>
    </row>
    <row r="25" spans="2:5">
      <c r="B25" s="10"/>
      <c r="C25" s="10"/>
      <c r="D25" s="10"/>
      <c r="E25" s="10"/>
    </row>
    <row r="26" spans="2:5">
      <c r="B26" s="10"/>
      <c r="C26" s="10"/>
      <c r="D26" s="10"/>
      <c r="E26" s="10"/>
    </row>
    <row r="27" spans="2:5">
      <c r="B27" s="10"/>
      <c r="C27" s="10"/>
      <c r="D27" s="10"/>
      <c r="E27" s="10"/>
    </row>
    <row r="28" spans="2:5">
      <c r="B28" s="10"/>
      <c r="C28" s="10"/>
      <c r="D28" s="10"/>
      <c r="E28" s="10"/>
    </row>
    <row r="29" spans="2:5">
      <c r="B29" s="10"/>
      <c r="C29" s="10"/>
      <c r="D29" s="10"/>
      <c r="E29" s="10"/>
    </row>
    <row r="30" spans="2:5">
      <c r="B30" s="10"/>
      <c r="C30" s="10"/>
      <c r="D30" s="10"/>
      <c r="E30" s="10"/>
    </row>
    <row r="31" spans="2:5">
      <c r="B31" s="10"/>
      <c r="C31" s="10"/>
      <c r="D31" s="10"/>
      <c r="E31" s="10"/>
    </row>
  </sheetData>
  <sheetProtection selectLockedCells="1" selectUnlockedCells="1"/>
  <mergeCells count="1">
    <mergeCell ref="A1:D1"/>
  </mergeCell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D1"/>
    </sheetView>
  </sheetViews>
  <sheetFormatPr defaultRowHeight="15"/>
  <cols>
    <col min="1" max="1" width="14.42578125" customWidth="1"/>
    <col min="2" max="6" width="10.140625" customWidth="1"/>
    <col min="7" max="10" width="10.5703125" bestFit="1" customWidth="1"/>
  </cols>
  <sheetData>
    <row r="1" spans="1:5">
      <c r="A1" s="149" t="s">
        <v>108</v>
      </c>
      <c r="B1" s="149"/>
      <c r="C1" s="149"/>
      <c r="D1" s="149"/>
    </row>
    <row r="3" spans="1:5">
      <c r="A3" s="126"/>
      <c r="B3" s="12" t="s">
        <v>1</v>
      </c>
    </row>
    <row r="4" spans="1:5">
      <c r="A4" s="126"/>
      <c r="B4" s="6">
        <v>42430</v>
      </c>
    </row>
    <row r="5" spans="1:5">
      <c r="A5" s="126" t="s">
        <v>34</v>
      </c>
      <c r="B5" s="3">
        <v>0</v>
      </c>
    </row>
    <row r="10" spans="1:5">
      <c r="B10" s="10"/>
      <c r="C10" s="10"/>
      <c r="D10" s="10"/>
      <c r="E10" s="10"/>
    </row>
    <row r="11" spans="1:5">
      <c r="B11" s="10"/>
      <c r="C11" s="10"/>
      <c r="D11" s="10"/>
      <c r="E11" s="10"/>
    </row>
    <row r="12" spans="1:5">
      <c r="B12" s="10"/>
      <c r="C12" s="10"/>
      <c r="D12" s="10"/>
      <c r="E12" s="10"/>
    </row>
    <row r="13" spans="1:5">
      <c r="B13" s="10"/>
      <c r="C13" s="10"/>
      <c r="D13" s="10"/>
      <c r="E13" s="10"/>
    </row>
    <row r="14" spans="1:5">
      <c r="B14" s="10"/>
      <c r="C14" s="10"/>
      <c r="D14" s="10"/>
      <c r="E14" s="10"/>
    </row>
    <row r="15" spans="1:5">
      <c r="B15" s="10"/>
      <c r="C15" s="10"/>
      <c r="D15" s="10"/>
      <c r="E15" s="10"/>
    </row>
    <row r="16" spans="1:5">
      <c r="B16" s="10"/>
      <c r="C16" s="10"/>
      <c r="D16" s="10"/>
      <c r="E16" s="10"/>
    </row>
    <row r="17" spans="2:5">
      <c r="B17" s="10"/>
      <c r="C17" s="10"/>
      <c r="D17" s="10"/>
      <c r="E17" s="10"/>
    </row>
    <row r="18" spans="2:5">
      <c r="B18" s="10"/>
      <c r="C18" s="10"/>
      <c r="D18" s="10"/>
      <c r="E18" s="10"/>
    </row>
    <row r="19" spans="2:5">
      <c r="B19" s="10"/>
      <c r="C19" s="10"/>
      <c r="D19" s="10"/>
      <c r="E19" s="10"/>
    </row>
    <row r="20" spans="2:5">
      <c r="B20" s="10"/>
      <c r="C20" s="10"/>
      <c r="D20" s="10"/>
      <c r="E20" s="10"/>
    </row>
    <row r="21" spans="2:5">
      <c r="B21" s="10"/>
      <c r="C21" s="10"/>
      <c r="D21" s="10"/>
      <c r="E21" s="10"/>
    </row>
    <row r="22" spans="2:5">
      <c r="B22" s="10"/>
      <c r="C22" s="10"/>
      <c r="D22" s="10"/>
      <c r="E22" s="10"/>
    </row>
    <row r="23" spans="2:5">
      <c r="B23" s="10"/>
      <c r="C23" s="10"/>
      <c r="D23" s="10"/>
      <c r="E23" s="10"/>
    </row>
    <row r="24" spans="2:5">
      <c r="B24" s="10"/>
      <c r="C24" s="10"/>
      <c r="D24" s="10"/>
      <c r="E24" s="10"/>
    </row>
    <row r="25" spans="2:5">
      <c r="B25" s="10"/>
      <c r="C25" s="10"/>
      <c r="D25" s="10"/>
      <c r="E25" s="10"/>
    </row>
    <row r="26" spans="2:5">
      <c r="B26" s="10"/>
      <c r="C26" s="10"/>
      <c r="D26" s="10"/>
      <c r="E26" s="10"/>
    </row>
    <row r="27" spans="2:5">
      <c r="B27" s="10"/>
      <c r="C27" s="10"/>
      <c r="D27" s="10"/>
      <c r="E27" s="10"/>
    </row>
    <row r="28" spans="2:5">
      <c r="B28" s="10"/>
      <c r="C28" s="10"/>
      <c r="D28" s="10"/>
      <c r="E28" s="10"/>
    </row>
    <row r="29" spans="2:5">
      <c r="B29" s="10"/>
      <c r="C29" s="10"/>
      <c r="D29" s="10"/>
      <c r="E29" s="10"/>
    </row>
  </sheetData>
  <sheetProtection selectLockedCells="1" selectUnlockedCells="1"/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B32" sqref="B32"/>
    </sheetView>
  </sheetViews>
  <sheetFormatPr defaultRowHeight="15"/>
  <cols>
    <col min="1" max="1" width="27.42578125" customWidth="1"/>
    <col min="2" max="2" width="10.42578125" customWidth="1"/>
    <col min="3" max="3" width="11.85546875" customWidth="1"/>
    <col min="4" max="4" width="12.140625" customWidth="1"/>
    <col min="5" max="5" width="8.85546875" customWidth="1"/>
    <col min="6" max="6" width="9.140625" customWidth="1"/>
    <col min="7" max="7" width="11.140625" customWidth="1"/>
    <col min="8" max="8" width="11.85546875" bestFit="1" customWidth="1"/>
  </cols>
  <sheetData>
    <row r="1" spans="1:7">
      <c r="A1" s="149" t="s">
        <v>108</v>
      </c>
      <c r="B1" s="149"/>
      <c r="C1" s="149"/>
      <c r="D1" s="149"/>
    </row>
    <row r="3" spans="1:7">
      <c r="A3" s="12" t="s">
        <v>121</v>
      </c>
      <c r="B3" s="12" t="s">
        <v>123</v>
      </c>
    </row>
    <row r="4" spans="1:7">
      <c r="A4" s="7" t="s">
        <v>20</v>
      </c>
      <c r="B4" s="123" t="s">
        <v>142</v>
      </c>
    </row>
    <row r="5" spans="1:7">
      <c r="A5" s="8" t="s">
        <v>64</v>
      </c>
      <c r="B5" s="3">
        <v>0</v>
      </c>
    </row>
    <row r="6" spans="1:7">
      <c r="A6" s="8" t="s">
        <v>124</v>
      </c>
      <c r="B6" s="3">
        <v>0</v>
      </c>
    </row>
    <row r="7" spans="1:7">
      <c r="A7" s="8" t="s">
        <v>130</v>
      </c>
      <c r="B7" s="3">
        <v>0</v>
      </c>
    </row>
    <row r="8" spans="1:7">
      <c r="A8" s="8" t="s">
        <v>129</v>
      </c>
      <c r="B8" s="3">
        <v>0</v>
      </c>
    </row>
    <row r="9" spans="1:7">
      <c r="A9" s="8" t="s">
        <v>21</v>
      </c>
      <c r="B9" s="3">
        <v>0</v>
      </c>
    </row>
    <row r="10" spans="1:7">
      <c r="G10" s="10"/>
    </row>
    <row r="11" spans="1:7">
      <c r="G11" s="10"/>
    </row>
    <row r="12" spans="1:7">
      <c r="B12" s="10"/>
      <c r="C12" s="10"/>
      <c r="D12" s="10"/>
      <c r="E12" s="10"/>
      <c r="F12" s="10"/>
      <c r="G12" s="10"/>
    </row>
    <row r="13" spans="1:7">
      <c r="B13" s="10"/>
      <c r="C13" s="10"/>
      <c r="D13" s="10"/>
      <c r="E13" s="10"/>
      <c r="F13" s="10"/>
      <c r="G13" s="10"/>
    </row>
    <row r="14" spans="1:7">
      <c r="B14" s="10"/>
      <c r="C14" s="10"/>
      <c r="D14" s="10"/>
      <c r="E14" s="10"/>
      <c r="F14" s="10"/>
      <c r="G14" s="10"/>
    </row>
    <row r="15" spans="1:7">
      <c r="B15" s="10"/>
      <c r="C15" s="10"/>
      <c r="D15" s="10"/>
      <c r="E15" s="10"/>
      <c r="F15" s="10"/>
      <c r="G15" s="10"/>
    </row>
    <row r="16" spans="1:7">
      <c r="B16" s="10"/>
      <c r="C16" s="10"/>
      <c r="D16" s="10"/>
      <c r="E16" s="10"/>
      <c r="F16" s="10"/>
      <c r="G16" s="10"/>
    </row>
    <row r="17" spans="2:7">
      <c r="B17" s="10"/>
      <c r="C17" s="10"/>
      <c r="D17" s="10"/>
      <c r="E17" s="10"/>
      <c r="F17" s="10"/>
      <c r="G17" s="10"/>
    </row>
    <row r="18" spans="2:7">
      <c r="B18" s="10"/>
      <c r="C18" s="10"/>
      <c r="D18" s="10"/>
      <c r="E18" s="10"/>
      <c r="F18" s="10"/>
      <c r="G18" s="10"/>
    </row>
    <row r="19" spans="2:7">
      <c r="B19" s="10"/>
      <c r="C19" s="10"/>
      <c r="D19" s="10"/>
      <c r="E19" s="10"/>
      <c r="F19" s="10"/>
      <c r="G19" s="10"/>
    </row>
    <row r="20" spans="2:7">
      <c r="B20" s="10"/>
      <c r="C20" s="10"/>
      <c r="D20" s="10"/>
      <c r="E20" s="10"/>
      <c r="F20" s="10"/>
      <c r="G20" s="10"/>
    </row>
    <row r="21" spans="2:7">
      <c r="B21" s="10"/>
      <c r="C21" s="10"/>
      <c r="D21" s="10"/>
      <c r="E21" s="10"/>
      <c r="F21" s="10"/>
      <c r="G21" s="10"/>
    </row>
    <row r="22" spans="2:7">
      <c r="B22" s="10"/>
      <c r="C22" s="10"/>
      <c r="D22" s="10"/>
      <c r="E22" s="10"/>
      <c r="F22" s="10"/>
      <c r="G22" s="10"/>
    </row>
    <row r="23" spans="2:7">
      <c r="B23" s="10"/>
      <c r="C23" s="10"/>
      <c r="D23" s="10"/>
      <c r="E23" s="10"/>
      <c r="F23" s="10"/>
      <c r="G23" s="10"/>
    </row>
    <row r="24" spans="2:7">
      <c r="B24" s="10"/>
      <c r="C24" s="10"/>
      <c r="D24" s="10"/>
      <c r="E24" s="10"/>
      <c r="F24" s="10"/>
      <c r="G24" s="10"/>
    </row>
    <row r="25" spans="2:7">
      <c r="B25" s="10"/>
      <c r="C25" s="10"/>
      <c r="D25" s="10"/>
      <c r="E25" s="10"/>
      <c r="F25" s="10"/>
      <c r="G25" s="10"/>
    </row>
    <row r="26" spans="2:7">
      <c r="B26" s="10"/>
      <c r="C26" s="10"/>
      <c r="D26" s="10"/>
      <c r="E26" s="10"/>
      <c r="F26" s="10"/>
      <c r="G26" s="10"/>
    </row>
    <row r="27" spans="2:7">
      <c r="B27" s="10"/>
      <c r="C27" s="10"/>
      <c r="D27" s="10"/>
      <c r="E27" s="10"/>
      <c r="F27" s="10"/>
      <c r="G27" s="10"/>
    </row>
    <row r="28" spans="2:7">
      <c r="B28" s="10"/>
      <c r="C28" s="10"/>
      <c r="D28" s="10"/>
      <c r="E28" s="10"/>
      <c r="F28" s="10"/>
      <c r="G28" s="10"/>
    </row>
    <row r="29" spans="2:7">
      <c r="B29" s="10"/>
      <c r="C29" s="10"/>
      <c r="D29" s="10"/>
      <c r="E29" s="10"/>
      <c r="F29" s="10"/>
      <c r="G29" s="10"/>
    </row>
    <row r="30" spans="2:7">
      <c r="B30" s="10"/>
      <c r="C30" s="10"/>
      <c r="D30" s="10"/>
      <c r="E30" s="10"/>
      <c r="F30" s="10"/>
      <c r="G30" s="10"/>
    </row>
    <row r="31" spans="2:7">
      <c r="B31" s="10"/>
      <c r="C31" s="10"/>
      <c r="D31" s="10"/>
      <c r="E31" s="10"/>
      <c r="F31" s="10"/>
      <c r="G31" s="10"/>
    </row>
    <row r="32" spans="2:7">
      <c r="B32" s="10"/>
      <c r="C32" s="10"/>
      <c r="D32" s="10"/>
      <c r="E32" s="10"/>
      <c r="F32" s="10"/>
      <c r="G32" s="10"/>
    </row>
    <row r="33" spans="2:7">
      <c r="B33" s="10"/>
      <c r="C33" s="10"/>
      <c r="D33" s="10"/>
      <c r="E33" s="10"/>
      <c r="F33" s="10"/>
      <c r="G33" s="10"/>
    </row>
    <row r="34" spans="2:7">
      <c r="C34" s="10"/>
      <c r="D34" s="10"/>
      <c r="E34" s="10"/>
    </row>
    <row r="35" spans="2:7">
      <c r="C35" s="10"/>
      <c r="D35" s="10"/>
      <c r="E35" s="10"/>
    </row>
    <row r="36" spans="2:7">
      <c r="C36" s="10"/>
      <c r="D36" s="10"/>
      <c r="E36" s="10"/>
    </row>
    <row r="37" spans="2:7">
      <c r="C37" s="10"/>
      <c r="D37" s="10"/>
      <c r="E37" s="10"/>
    </row>
  </sheetData>
  <sheetProtection selectLockedCells="1" selectUnlockedCells="1"/>
  <mergeCells count="1">
    <mergeCell ref="A1:D1"/>
  </mergeCell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11" sqref="C11"/>
    </sheetView>
  </sheetViews>
  <sheetFormatPr defaultRowHeight="15"/>
  <cols>
    <col min="1" max="1" width="22.5703125" customWidth="1"/>
    <col min="2" max="2" width="14.28515625" customWidth="1"/>
    <col min="3" max="4" width="11.85546875" customWidth="1"/>
    <col min="5" max="5" width="11.85546875" bestFit="1" customWidth="1"/>
  </cols>
  <sheetData>
    <row r="1" spans="1:4">
      <c r="A1" s="149" t="s">
        <v>108</v>
      </c>
      <c r="B1" s="149"/>
      <c r="C1" s="149"/>
      <c r="D1" s="149"/>
    </row>
    <row r="3" spans="1:4">
      <c r="A3" s="12" t="s">
        <v>125</v>
      </c>
      <c r="B3" s="12" t="s">
        <v>22</v>
      </c>
    </row>
    <row r="4" spans="1:4">
      <c r="A4" s="7" t="s">
        <v>20</v>
      </c>
      <c r="B4" s="123" t="s">
        <v>142</v>
      </c>
    </row>
    <row r="5" spans="1:4">
      <c r="A5" s="8" t="s">
        <v>118</v>
      </c>
      <c r="B5" s="3">
        <v>0</v>
      </c>
    </row>
    <row r="6" spans="1:4">
      <c r="A6" s="8" t="s">
        <v>49</v>
      </c>
      <c r="B6" s="3">
        <v>0</v>
      </c>
    </row>
    <row r="7" spans="1:4">
      <c r="A7" s="8" t="s">
        <v>130</v>
      </c>
      <c r="B7" s="3">
        <v>0</v>
      </c>
    </row>
    <row r="8" spans="1:4">
      <c r="A8" s="8" t="s">
        <v>129</v>
      </c>
      <c r="B8" s="3">
        <v>0</v>
      </c>
    </row>
    <row r="9" spans="1:4">
      <c r="A9" s="8" t="s">
        <v>89</v>
      </c>
      <c r="B9" s="3">
        <v>0</v>
      </c>
    </row>
    <row r="10" spans="1:4">
      <c r="A10" s="8" t="s">
        <v>48</v>
      </c>
      <c r="B10" s="3">
        <v>0</v>
      </c>
    </row>
    <row r="11" spans="1:4">
      <c r="A11" s="8" t="s">
        <v>21</v>
      </c>
      <c r="B11" s="3">
        <v>0</v>
      </c>
    </row>
  </sheetData>
  <sheetProtection selectLockedCells="1" selectUnlockedCells="1"/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G21" sqref="G21"/>
    </sheetView>
  </sheetViews>
  <sheetFormatPr defaultRowHeight="15"/>
  <cols>
    <col min="1" max="1" width="16" customWidth="1"/>
    <col min="2" max="2" width="13.140625" customWidth="1"/>
    <col min="3" max="3" width="12.85546875" customWidth="1"/>
    <col min="4" max="4" width="12.140625" customWidth="1"/>
    <col min="5" max="5" width="13.85546875" customWidth="1"/>
    <col min="6" max="6" width="11.85546875" bestFit="1" customWidth="1"/>
    <col min="7" max="7" width="12.140625" customWidth="1"/>
    <col min="8" max="8" width="12.28515625" customWidth="1"/>
    <col min="9" max="9" width="12.140625" customWidth="1"/>
    <col min="10" max="10" width="11.7109375" customWidth="1"/>
    <col min="11" max="11" width="11.5703125" customWidth="1"/>
    <col min="12" max="12" width="11.28515625" customWidth="1"/>
  </cols>
  <sheetData>
    <row r="1" spans="1:12">
      <c r="A1" s="149" t="s">
        <v>108</v>
      </c>
      <c r="B1" s="149"/>
      <c r="C1" s="149"/>
      <c r="D1" s="149"/>
    </row>
    <row r="3" spans="1:12">
      <c r="A3" s="50" t="s">
        <v>74</v>
      </c>
      <c r="B3" s="50" t="s">
        <v>1</v>
      </c>
      <c r="H3" s="104"/>
      <c r="I3" s="104"/>
      <c r="J3" s="104"/>
      <c r="K3" s="104"/>
      <c r="L3" s="104"/>
    </row>
    <row r="4" spans="1:12">
      <c r="A4" s="51" t="s">
        <v>75</v>
      </c>
      <c r="B4" s="16">
        <v>42430</v>
      </c>
      <c r="H4" s="104"/>
      <c r="I4" s="104"/>
      <c r="J4" s="104"/>
      <c r="K4" s="104"/>
      <c r="L4" s="104"/>
    </row>
    <row r="5" spans="1:12">
      <c r="A5" s="52" t="s">
        <v>67</v>
      </c>
      <c r="B5" s="53"/>
      <c r="H5" s="104"/>
      <c r="I5" s="104"/>
      <c r="J5" s="104"/>
      <c r="K5" s="104"/>
      <c r="L5" s="104"/>
    </row>
    <row r="6" spans="1:12">
      <c r="A6" s="52" t="s">
        <v>68</v>
      </c>
      <c r="B6" s="53"/>
      <c r="H6" s="104"/>
      <c r="I6" s="104"/>
      <c r="J6" s="104"/>
      <c r="K6" s="104"/>
      <c r="L6" s="104"/>
    </row>
    <row r="9" spans="1:12">
      <c r="A9" s="152" t="s">
        <v>72</v>
      </c>
      <c r="B9" s="153"/>
      <c r="C9" s="18" t="e">
        <f>C5*(VLOOKUP(C4,Таблица5[#All],2,TRUE)-VLOOKUP(B4,Таблица5[#All],2,TRUE))</f>
        <v>#N/A</v>
      </c>
      <c r="D9" s="18" t="e">
        <f>D5*(VLOOKUP(D4,Таблица5[#All],2,TRUE)-VLOOKUP(C4,Таблица5[#All],2,TRUE))</f>
        <v>#N/A</v>
      </c>
      <c r="E9" s="18" t="e">
        <f>E5*(VLOOKUP(E4,Таблица5[#All],2,TRUE)-VLOOKUP(D4,Таблица5[#All],2,TRUE))</f>
        <v>#N/A</v>
      </c>
      <c r="F9" s="18" t="e">
        <f>F5*(VLOOKUP(F4,Таблица5[#All],2,TRUE)-VLOOKUP(E4,Таблица5[#All],2,TRUE))</f>
        <v>#N/A</v>
      </c>
      <c r="G9" s="18" t="e">
        <f>G5*(VLOOKUP(G4,Таблица5[#All],2,TRUE)-VLOOKUP(F4,Таблица5[#All],2,TRUE))</f>
        <v>#N/A</v>
      </c>
      <c r="H9" s="18" t="e">
        <f>H5*(VLOOKUP(H4,Таблица5[#All],2,TRUE)-VLOOKUP(G4,Таблица5[#All],2,TRUE))</f>
        <v>#N/A</v>
      </c>
      <c r="I9" s="18" t="e">
        <f>I5*(VLOOKUP(I4,Таблица5[#All],2,TRUE)-VLOOKUP(H4,Таблица5[#All],2,TRUE))</f>
        <v>#N/A</v>
      </c>
      <c r="J9" s="18" t="e">
        <f>J5*(VLOOKUP(J4,Таблица5[#All],2,TRUE)-VLOOKUP(I4,Таблица5[#All],2,TRUE))</f>
        <v>#N/A</v>
      </c>
      <c r="K9" s="18" t="e">
        <f>K5*(VLOOKUP(K4,Таблица5[#All],2,TRUE)-VLOOKUP(J4,Таблица5[#All],2,TRUE))</f>
        <v>#N/A</v>
      </c>
      <c r="L9" s="18" t="e">
        <f>L5*(VLOOKUP(L4,Таблица5[#All],2,TRUE)-VLOOKUP(K4,Таблица5[#All],2,TRUE))</f>
        <v>#N/A</v>
      </c>
    </row>
    <row r="10" spans="1:12">
      <c r="A10" s="152" t="s">
        <v>73</v>
      </c>
      <c r="B10" s="153"/>
      <c r="C10" s="18" t="e">
        <f>C6*(VLOOKUP(C4,Таблица5[#All],3,TRUE)-VLOOKUP(B4,Таблица5[#All],3,TRUE))</f>
        <v>#N/A</v>
      </c>
      <c r="D10" s="18" t="e">
        <f>D6*(VLOOKUP(D4,Таблица5[#All],3,TRUE)-VLOOKUP(C4,Таблица5[#All],3,TRUE))</f>
        <v>#N/A</v>
      </c>
      <c r="E10" s="18" t="e">
        <f>E6*(VLOOKUP(E4,Таблица5[#All],3,TRUE)-VLOOKUP(D4,Таблица5[#All],3,TRUE))</f>
        <v>#N/A</v>
      </c>
      <c r="F10" s="18" t="e">
        <f>F6*(VLOOKUP(F4,Таблица5[#All],3,TRUE)-VLOOKUP(E4,Таблица5[#All],3,TRUE))</f>
        <v>#N/A</v>
      </c>
      <c r="G10" s="18" t="e">
        <f>G6*(VLOOKUP(G4,Таблица5[#All],3,TRUE)-VLOOKUP(F4,Таблица5[#All],3,TRUE))</f>
        <v>#N/A</v>
      </c>
      <c r="H10" s="18" t="e">
        <f>H6*(VLOOKUP(H4,Таблица5[#All],3,TRUE)-VLOOKUP(G4,Таблица5[#All],3,TRUE))</f>
        <v>#N/A</v>
      </c>
      <c r="I10" s="18" t="e">
        <f>I6*(VLOOKUP(I4,Таблица5[#All],3,TRUE)-VLOOKUP(H4,Таблица5[#All],3,TRUE))</f>
        <v>#N/A</v>
      </c>
      <c r="J10" s="18" t="e">
        <f>J6*(VLOOKUP(J4,Таблица5[#All],3,TRUE)-VLOOKUP(I4,Таблица5[#All],3,TRUE))</f>
        <v>#N/A</v>
      </c>
      <c r="K10" s="18" t="e">
        <f>K6*(VLOOKUP(K4,Таблица5[#All],3,TRUE)-VLOOKUP(J4,Таблица5[#All],3,TRUE))</f>
        <v>#N/A</v>
      </c>
      <c r="L10" s="18" t="e">
        <f>L6*(VLOOKUP(L4,Таблица5[#All],3,TRUE)-VLOOKUP(K4,Таблица5[#All],3,TRUE))</f>
        <v>#N/A</v>
      </c>
    </row>
    <row r="11" spans="1:12">
      <c r="A11" s="150" t="s">
        <v>77</v>
      </c>
      <c r="B11" s="151"/>
      <c r="C11" s="54" t="e">
        <f>SUM(C9:C10)</f>
        <v>#N/A</v>
      </c>
      <c r="D11" s="54" t="e">
        <f t="shared" ref="D11:L11" si="0">SUM(D9:D10)</f>
        <v>#N/A</v>
      </c>
      <c r="E11" s="54" t="e">
        <f t="shared" si="0"/>
        <v>#N/A</v>
      </c>
      <c r="F11" s="54" t="e">
        <f t="shared" si="0"/>
        <v>#N/A</v>
      </c>
      <c r="G11" s="54" t="e">
        <f t="shared" si="0"/>
        <v>#N/A</v>
      </c>
      <c r="H11" s="54" t="e">
        <f t="shared" si="0"/>
        <v>#N/A</v>
      </c>
      <c r="I11" s="54" t="e">
        <f t="shared" si="0"/>
        <v>#N/A</v>
      </c>
      <c r="J11" s="54" t="e">
        <f t="shared" si="0"/>
        <v>#N/A</v>
      </c>
      <c r="K11" s="54" t="e">
        <f t="shared" si="0"/>
        <v>#N/A</v>
      </c>
      <c r="L11" s="54" t="e">
        <f t="shared" si="0"/>
        <v>#N/A</v>
      </c>
    </row>
  </sheetData>
  <mergeCells count="4">
    <mergeCell ref="A11:B11"/>
    <mergeCell ref="A10:B10"/>
    <mergeCell ref="A9:B9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22</vt:i4>
      </vt:variant>
    </vt:vector>
  </HeadingPairs>
  <TitlesOfParts>
    <vt:vector size="39" baseType="lpstr">
      <vt:lpstr>Активы-данные</vt:lpstr>
      <vt:lpstr>Долги-данные</vt:lpstr>
      <vt:lpstr>Вх.поток-данные</vt:lpstr>
      <vt:lpstr>Исх.поток-данные</vt:lpstr>
      <vt:lpstr>Активы-свод</vt:lpstr>
      <vt:lpstr>Долги-свод</vt:lpstr>
      <vt:lpstr>Вх.поток-свод</vt:lpstr>
      <vt:lpstr>Исх.поток-свод</vt:lpstr>
      <vt:lpstr>Активы-переоценка валюты</vt:lpstr>
      <vt:lpstr>Долги-переоценка валюты</vt:lpstr>
      <vt:lpstr>Активы-доходность</vt:lpstr>
      <vt:lpstr>Долги-стоимость</vt:lpstr>
      <vt:lpstr>Активы-анализ</vt:lpstr>
      <vt:lpstr>Вх.поток-анализ</vt:lpstr>
      <vt:lpstr>Исх.поток-анализ</vt:lpstr>
      <vt:lpstr>Курсы валют</vt:lpstr>
      <vt:lpstr>СВОД</vt:lpstr>
      <vt:lpstr>'Активы-данные'!АктивыВалюта</vt:lpstr>
      <vt:lpstr>'Активы-данные'!АктивыКомуПринадлежит</vt:lpstr>
      <vt:lpstr>'Активы-данные'!АктивыЛиквидность</vt:lpstr>
      <vt:lpstr>АктивыОбъект</vt:lpstr>
      <vt:lpstr>АктивыСтрана</vt:lpstr>
      <vt:lpstr>'Активы-данные'!АктивыХарактер</vt:lpstr>
      <vt:lpstr>'Вх.поток-данные'!ДоходыКатегория</vt:lpstr>
      <vt:lpstr>'Вх.поток-данные'!ДоходыПериодичность</vt:lpstr>
      <vt:lpstr>'Вх.поток-данные'!ДоходыСубъект</vt:lpstr>
      <vt:lpstr>'Вх.поток-данные'!ДоходыХарактер</vt:lpstr>
      <vt:lpstr>Категория</vt:lpstr>
      <vt:lpstr>Курсы</vt:lpstr>
      <vt:lpstr>'Активы-данные'!ОбязательстваВалюта</vt:lpstr>
      <vt:lpstr>'Долги-данные'!ОбязательстваВалюта</vt:lpstr>
      <vt:lpstr>'Долги-данные'!ОбязательстваКомуПринадлежит</vt:lpstr>
      <vt:lpstr>'Долги-данные'!ОбязательстваСрочность</vt:lpstr>
      <vt:lpstr>РасходыКатегория</vt:lpstr>
      <vt:lpstr>'Исх.поток-данные'!ТабКатегория</vt:lpstr>
      <vt:lpstr>'Исх.поток-данные'!ТабНеобходимость</vt:lpstr>
      <vt:lpstr>'Исх.поток-данные'!ТабОбъект</vt:lpstr>
      <vt:lpstr>'Исх.поток-данные'!ТабПериодичность</vt:lpstr>
      <vt:lpstr>'Исх.поток-данные'!ТабХарактер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Штейнбок</dc:creator>
  <cp:lastModifiedBy>Михаил Штейнбок</cp:lastModifiedBy>
  <cp:lastPrinted>2014-07-08T08:45:37Z</cp:lastPrinted>
  <dcterms:created xsi:type="dcterms:W3CDTF">2013-12-24T04:34:07Z</dcterms:created>
  <dcterms:modified xsi:type="dcterms:W3CDTF">2016-07-13T03:31:24Z</dcterms:modified>
</cp:coreProperties>
</file>